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Single shipment" sheetId="2" state="visible" r:id="rId2"/>
    <sheet name="Shipment by produc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(#,##0.00);&quot;-&quot;"/>
    <numFmt numFmtId="165" formatCode="0.00%;-0.00%;&quot;-&quot;"/>
    <numFmt numFmtId="166" formatCode="0.0%;-0.0%;&quot;-&quot;"/>
  </numFmts>
  <fonts count="8">
    <font>
      <name val="Calibri"/>
      <family val="2"/>
      <color theme="1"/>
      <sz val="11"/>
      <scheme val="minor"/>
    </font>
    <font>
      <name val="Calibri"/>
      <b val="1"/>
      <color rgb="0026221B"/>
      <sz val="16"/>
    </font>
    <font>
      <name val="Calibri"/>
      <i val="1"/>
      <color rgb="006B645A"/>
      <sz val="10"/>
    </font>
    <font>
      <name val="Calibri"/>
      <b val="1"/>
      <color rgb="00FFFFFF"/>
      <sz val="10"/>
    </font>
    <font>
      <name val="Calibri"/>
      <color rgb="0026221B"/>
      <sz val="10"/>
    </font>
    <font>
      <name val="Calibri"/>
      <color rgb="001F4E9A"/>
      <sz val="10"/>
    </font>
    <font>
      <name val="Calibri"/>
      <b val="1"/>
      <color rgb="0026221B"/>
      <sz val="10"/>
    </font>
    <font>
      <name val="Calibri"/>
      <b val="1"/>
      <color rgb="00B04A50"/>
      <sz val="10"/>
    </font>
  </fonts>
  <fills count="4">
    <fill>
      <patternFill/>
    </fill>
    <fill>
      <patternFill patternType="gray125"/>
    </fill>
    <fill>
      <patternFill patternType="solid">
        <fgColor rgb="0026221B"/>
      </patternFill>
    </fill>
    <fill>
      <patternFill patternType="solid">
        <fgColor rgb="00E8DFD2"/>
      </patternFill>
    </fill>
  </fills>
  <borders count="2">
    <border>
      <left/>
      <right/>
      <top/>
      <bottom/>
      <diagonal/>
    </border>
    <border>
      <top style="thin">
        <color rgb="0026221B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right"/>
    </xf>
    <xf numFmtId="0" fontId="4" fillId="0" borderId="0" pivotButton="0" quotePrefix="0" xfId="0"/>
    <xf numFmtId="3" fontId="5" fillId="0" borderId="0" pivotButton="0" quotePrefix="0" xfId="0"/>
    <xf numFmtId="164" fontId="5" fillId="0" borderId="0" pivotButton="0" quotePrefix="0" xfId="0"/>
    <xf numFmtId="165" fontId="5" fillId="0" borderId="0" pivotButton="0" quotePrefix="0" xfId="0"/>
    <xf numFmtId="0" fontId="5" fillId="0" borderId="0" pivotButton="0" quotePrefix="0" xfId="0"/>
    <xf numFmtId="164" fontId="4" fillId="0" borderId="0" pivotButton="0" quotePrefix="0" xfId="0"/>
    <xf numFmtId="0" fontId="6" fillId="3" borderId="0" pivotButton="0" quotePrefix="0" xfId="0"/>
    <xf numFmtId="164" fontId="6" fillId="3" borderId="0" pivotButton="0" quotePrefix="0" xfId="0"/>
    <xf numFmtId="166" fontId="4" fillId="0" borderId="0" pivotButton="0" quotePrefix="0" xfId="0"/>
    <xf numFmtId="4" fontId="5" fillId="0" borderId="0" pivotButton="0" quotePrefix="0" xfId="0"/>
    <xf numFmtId="4" fontId="4" fillId="0" borderId="0" pivotButton="0" quotePrefix="0" xfId="0"/>
    <xf numFmtId="0" fontId="6" fillId="3" borderId="1" pivotButton="0" quotePrefix="0" xfId="0"/>
    <xf numFmtId="3" fontId="6" fillId="3" borderId="1" pivotButton="0" quotePrefix="0" xfId="0"/>
    <xf numFmtId="164" fontId="6" fillId="3" borderId="1" pivotButton="0" quotePrefix="0" xfId="0"/>
    <xf numFmtId="4" fontId="6" fillId="3" borderId="1" pivotButton="0" quotePrefix="0" xfId="0"/>
    <xf numFmtId="166" fontId="6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" t="inlineStr">
        <is>
          <t>How to use this landed cost calculator</t>
        </is>
      </c>
    </row>
    <row r="2">
      <c r="A2" s="2" t="inlineStr">
        <is>
          <t>Free template from Excello (excelloservices.com). Example figures: replace the blue cells with your own.</t>
        </is>
      </c>
    </row>
    <row r="4">
      <c r="A4" s="3" t="inlineStr">
        <is>
          <t>Steps</t>
        </is>
      </c>
    </row>
    <row r="5">
      <c r="A5" s="4" t="n">
        <v>1</v>
      </c>
      <c r="B5" s="5" t="inlineStr">
        <is>
          <t>On the Single shipment sheet, enter the units, the supplier price per unit and each cost of getting the goods to your warehouse.</t>
        </is>
      </c>
    </row>
    <row r="6">
      <c r="A6" s="4" t="n">
        <v>2</v>
      </c>
      <c r="B6" s="5" t="inlineStr">
        <is>
          <t>Choose what the customs duty is charged on: the goods only (the US basis) or the goods plus freight and insurance (the UK and UAE basis).</t>
        </is>
      </c>
    </row>
    <row r="7">
      <c r="A7" s="4" t="n">
        <v>3</v>
      </c>
      <c r="B7" s="5" t="inlineStr">
        <is>
          <t>Read the landed cost per unit, and how much it adds to the supplier price.</t>
        </is>
      </c>
    </row>
    <row r="8">
      <c r="A8" s="4" t="n">
        <v>4</v>
      </c>
      <c r="B8" s="5" t="inlineStr">
        <is>
          <t>For a shipment with several products, use the Shipment by product sheet: enter each product's units, price, weight and duty rate, then choose how shared costs are split.</t>
        </is>
      </c>
    </row>
    <row r="9">
      <c r="A9" s="4" t="n">
        <v>5</v>
      </c>
      <c r="B9" s="5" t="inlineStr">
        <is>
          <t>Use the landed cost per unit as the cost of each item in your books and your pricing.</t>
        </is>
      </c>
    </row>
    <row r="11">
      <c r="A11" s="3" t="inlineStr">
        <is>
          <t>Notes</t>
        </is>
      </c>
    </row>
    <row r="12">
      <c r="B12" s="5" t="inlineStr">
        <is>
          <t>Landed cost = supplier price + freight + insurance + customs duty + customs, broker and port fees + delivery to your warehouse.</t>
        </is>
      </c>
    </row>
    <row r="13">
      <c r="B13" s="5" t="inlineStr">
        <is>
          <t>Duty rates depend on the product's tariff code and where it was made. Check the official tariff for your country before relying on a rate.</t>
        </is>
      </c>
    </row>
    <row r="14">
      <c r="B14" s="5" t="inlineStr">
        <is>
          <t>Import VAT that a VAT-registered business reclaims on its VAT return is not part of the landed cost.</t>
        </is>
      </c>
    </row>
    <row r="15">
      <c r="B15" s="5" t="inlineStr">
        <is>
          <t>Landed cost is part of the stock's value until the goods sell, then it becomes cost of goods sold.</t>
        </is>
      </c>
    </row>
    <row r="16">
      <c r="B16" s="5" t="inlineStr">
        <is>
          <t>Example figures are illustrative. Replace the blue cells with your own.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38" customWidth="1" min="1" max="1"/>
    <col width="34" customWidth="1" min="2" max="2"/>
  </cols>
  <sheetData>
    <row r="1">
      <c r="A1" s="1" t="inlineStr">
        <is>
          <t>Landed cost for one product</t>
        </is>
      </c>
    </row>
    <row r="2">
      <c r="A2" s="2" t="inlineStr">
        <is>
          <t>Blue cells are inputs. Use one currency for every amount.</t>
        </is>
      </c>
    </row>
    <row r="4">
      <c r="A4" s="6" t="inlineStr">
        <is>
          <t>Input</t>
        </is>
      </c>
      <c r="B4" s="7" t="inlineStr">
        <is>
          <t>Value</t>
        </is>
      </c>
    </row>
    <row r="5">
      <c r="A5" s="8" t="inlineStr">
        <is>
          <t>Units in the shipment</t>
        </is>
      </c>
      <c r="B5" s="9" t="n">
        <v>500</v>
      </c>
    </row>
    <row r="6">
      <c r="A6" s="8" t="inlineStr">
        <is>
          <t>Supplier price per unit</t>
        </is>
      </c>
      <c r="B6" s="10" t="n">
        <v>8</v>
      </c>
    </row>
    <row r="7">
      <c r="A7" s="8" t="inlineStr">
        <is>
          <t>Freight to your country</t>
        </is>
      </c>
      <c r="B7" s="10" t="n">
        <v>520</v>
      </c>
    </row>
    <row r="8">
      <c r="A8" s="8" t="inlineStr">
        <is>
          <t>Insurance</t>
        </is>
      </c>
      <c r="B8" s="10" t="n">
        <v>30</v>
      </c>
    </row>
    <row r="9">
      <c r="A9" s="8" t="inlineStr">
        <is>
          <t>Customs duty rate</t>
        </is>
      </c>
      <c r="B9" s="11" t="n">
        <v>0.1</v>
      </c>
    </row>
    <row r="10">
      <c r="A10" s="8" t="inlineStr">
        <is>
          <t>Duty charged on</t>
        </is>
      </c>
      <c r="B10" s="12" t="inlineStr">
        <is>
          <t>Goods plus freight and insurance</t>
        </is>
      </c>
    </row>
    <row r="11">
      <c r="A11" s="8" t="inlineStr">
        <is>
          <t>Customs, broker and port fees</t>
        </is>
      </c>
      <c r="B11" s="10" t="n">
        <v>145</v>
      </c>
    </row>
    <row r="12">
      <c r="A12" s="8" t="inlineStr">
        <is>
          <t>Delivery to your warehouse</t>
        </is>
      </c>
      <c r="B12" s="10" t="n">
        <v>100</v>
      </c>
    </row>
    <row r="14">
      <c r="A14" s="6" t="inlineStr">
        <is>
          <t>Result</t>
        </is>
      </c>
      <c r="B14" s="7" t="inlineStr">
        <is>
          <t>Value</t>
        </is>
      </c>
    </row>
    <row r="15">
      <c r="A15" s="8" t="inlineStr">
        <is>
          <t>Goods</t>
        </is>
      </c>
      <c r="B15" s="13">
        <f>B5*B6</f>
        <v/>
      </c>
    </row>
    <row r="16">
      <c r="A16" s="8" t="inlineStr">
        <is>
          <t>Value the duty is charged on</t>
        </is>
      </c>
      <c r="B16" s="13">
        <f>IF(B10="Goods only",B15,B15+B7+B8)</f>
        <v/>
      </c>
    </row>
    <row r="17">
      <c r="A17" s="8" t="inlineStr">
        <is>
          <t>Customs duty</t>
        </is>
      </c>
      <c r="B17" s="13">
        <f>B16*B9</f>
        <v/>
      </c>
    </row>
    <row r="18">
      <c r="A18" s="14" t="inlineStr">
        <is>
          <t>Total landed cost</t>
        </is>
      </c>
      <c r="B18" s="15">
        <f>B15+B7+B8+B17+B11+B12</f>
        <v/>
      </c>
    </row>
    <row r="19">
      <c r="A19" s="14" t="inlineStr">
        <is>
          <t>Landed cost per unit</t>
        </is>
      </c>
      <c r="B19" s="15">
        <f>IF(B5=0,"",B18/B5)</f>
        <v/>
      </c>
    </row>
    <row r="20">
      <c r="A20" s="8" t="inlineStr">
        <is>
          <t>Added to the supplier price</t>
        </is>
      </c>
      <c r="B20" s="16">
        <f>IF(B15=0,"",B18/B15-1)</f>
        <v/>
      </c>
    </row>
    <row r="22">
      <c r="A22" s="8" t="inlineStr">
        <is>
          <t>"Goods only" is the US basis. "Goods plus freight and insurance" is the UK and UAE basis.</t>
        </is>
      </c>
    </row>
    <row r="23">
      <c r="A23" s="8" t="inlineStr">
        <is>
          <t>Leave out import VAT you can reclaim on your VAT return: it is not part of the cost.</t>
        </is>
      </c>
    </row>
  </sheetData>
  <dataValidations count="1">
    <dataValidation sqref="B10" showDropDown="0" showInputMessage="0" showErrorMessage="0" allowBlank="0" type="list">
      <formula1>"Goods only,Goods plus freight and insurance"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30"/>
  <sheetViews>
    <sheetView workbookViewId="0">
      <pane xSplit="1" ySplit="12" topLeftCell="B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9" customWidth="1" min="2" max="2"/>
    <col width="11" customWidth="1" min="3" max="3"/>
    <col width="12" customWidth="1" min="4" max="4"/>
    <col width="10" customWidth="1" min="5" max="5"/>
    <col width="12" customWidth="1" min="6" max="6"/>
    <col width="11" customWidth="1" min="7" max="7"/>
    <col width="9" customWidth="1" min="8" max="8"/>
    <col width="13" customWidth="1" min="9" max="9"/>
    <col width="13" customWidth="1" min="10" max="10"/>
    <col width="13" customWidth="1" min="11" max="11"/>
    <col width="11" customWidth="1" min="12" max="12"/>
    <col width="13" customWidth="1" min="13" max="13"/>
    <col width="11" customWidth="1" min="14" max="14"/>
    <col width="12" customWidth="1" min="15" max="15"/>
  </cols>
  <sheetData>
    <row r="1">
      <c r="A1" s="1" t="inlineStr">
        <is>
          <t>One shipment split across several products</t>
        </is>
      </c>
    </row>
    <row r="2">
      <c r="A2" s="2" t="inlineStr">
        <is>
          <t>Blue cells are inputs. Shared costs are split by the method you choose.</t>
        </is>
      </c>
    </row>
    <row r="4">
      <c r="A4" s="6" t="inlineStr">
        <is>
          <t>Shared shipment costs</t>
        </is>
      </c>
      <c r="B4" s="7" t="inlineStr">
        <is>
          <t>Amount</t>
        </is>
      </c>
    </row>
    <row r="5">
      <c r="A5" s="8" t="inlineStr">
        <is>
          <t>Freight</t>
        </is>
      </c>
      <c r="B5" s="10" t="n">
        <v>520</v>
      </c>
    </row>
    <row r="6">
      <c r="A6" s="8" t="inlineStr">
        <is>
          <t>Insurance</t>
        </is>
      </c>
      <c r="B6" s="10" t="n">
        <v>30</v>
      </c>
    </row>
    <row r="7">
      <c r="A7" s="8" t="inlineStr">
        <is>
          <t>Customs, broker and port fees</t>
        </is>
      </c>
      <c r="B7" s="10" t="n">
        <v>145</v>
      </c>
    </row>
    <row r="8">
      <c r="A8" s="8" t="inlineStr">
        <is>
          <t>Delivery to your warehouse</t>
        </is>
      </c>
      <c r="B8" s="10" t="n">
        <v>100</v>
      </c>
    </row>
    <row r="9">
      <c r="A9" s="8" t="inlineStr">
        <is>
          <t>Duty charged on</t>
        </is>
      </c>
      <c r="B9" s="12" t="inlineStr">
        <is>
          <t>Goods plus freight and insurance</t>
        </is>
      </c>
    </row>
    <row r="10">
      <c r="A10" s="8" t="inlineStr">
        <is>
          <t>Split shared costs by</t>
        </is>
      </c>
      <c r="B10" s="12" t="inlineStr">
        <is>
          <t>Value</t>
        </is>
      </c>
    </row>
    <row r="12">
      <c r="A12" s="6" t="inlineStr">
        <is>
          <t>Product</t>
        </is>
      </c>
      <c r="B12" s="7" t="inlineStr">
        <is>
          <t>Units</t>
        </is>
      </c>
      <c r="C12" s="7" t="inlineStr">
        <is>
          <t>Unit price</t>
        </is>
      </c>
      <c r="D12" s="7" t="inlineStr">
        <is>
          <t>Weight per unit (kg)</t>
        </is>
      </c>
      <c r="E12" s="7" t="inlineStr">
        <is>
          <t>Duty rate</t>
        </is>
      </c>
      <c r="F12" s="7" t="inlineStr">
        <is>
          <t>Goods value</t>
        </is>
      </c>
      <c r="G12" s="7" t="inlineStr">
        <is>
          <t>Weight (kg)</t>
        </is>
      </c>
      <c r="H12" s="7" t="inlineStr">
        <is>
          <t>Share</t>
        </is>
      </c>
      <c r="I12" s="7" t="inlineStr">
        <is>
          <t>Freight and insurance</t>
        </is>
      </c>
      <c r="J12" s="7" t="inlineStr">
        <is>
          <t>Fees and delivery</t>
        </is>
      </c>
      <c r="K12" s="7" t="inlineStr">
        <is>
          <t>Value for duty</t>
        </is>
      </c>
      <c r="L12" s="7" t="inlineStr">
        <is>
          <t>Duty</t>
        </is>
      </c>
      <c r="M12" s="7" t="inlineStr">
        <is>
          <t>Landed cost</t>
        </is>
      </c>
      <c r="N12" s="7" t="inlineStr">
        <is>
          <t>Per unit</t>
        </is>
      </c>
      <c r="O12" s="7" t="inlineStr">
        <is>
          <t>Added to price</t>
        </is>
      </c>
    </row>
    <row r="13">
      <c r="A13" s="12" t="inlineStr">
        <is>
          <t>Ceramic mug</t>
        </is>
      </c>
      <c r="B13" s="9" t="n">
        <v>300</v>
      </c>
      <c r="C13" s="10" t="n">
        <v>4</v>
      </c>
      <c r="D13" s="17" t="n">
        <v>0.4</v>
      </c>
      <c r="E13" s="11" t="n">
        <v>0.1</v>
      </c>
      <c r="F13" s="13">
        <f>IF(A13="","",B13*C13)</f>
        <v/>
      </c>
      <c r="G13" s="18">
        <f>IF(A13="","",B13*D13)</f>
        <v/>
      </c>
      <c r="H13" s="16">
        <f>IF(A13="","",IF($B$10="Units",B13/SUM($B$13:$B$27),IF($B$10="Weight",G13/SUM($G$13:$G$27),F13/SUM($F$13:$F$27))))</f>
        <v/>
      </c>
      <c r="I13" s="13">
        <f>IF(A13="","",H13*($B$5+$B$6))</f>
        <v/>
      </c>
      <c r="J13" s="13">
        <f>IF(A13="","",H13*($B$7+$B$8))</f>
        <v/>
      </c>
      <c r="K13" s="13">
        <f>IF(A13="","",IF($B$9="Goods only",F13,F13+I13))</f>
        <v/>
      </c>
      <c r="L13" s="13">
        <f>IF(A13="","",K13*E13)</f>
        <v/>
      </c>
      <c r="M13" s="13">
        <f>IF(A13="","",F13+I13+J13+L13)</f>
        <v/>
      </c>
      <c r="N13" s="13">
        <f>IF(OR(A13="",B13=0),"",M13/B13)</f>
        <v/>
      </c>
      <c r="O13" s="16">
        <f>IF(OR(A13="",F13=0),"",M13/F13-1)</f>
        <v/>
      </c>
    </row>
    <row r="14">
      <c r="A14" s="12" t="inlineStr">
        <is>
          <t>Canvas tote bag</t>
        </is>
      </c>
      <c r="B14" s="9" t="n">
        <v>150</v>
      </c>
      <c r="C14" s="10" t="n">
        <v>6</v>
      </c>
      <c r="D14" s="17" t="n">
        <v>0.3</v>
      </c>
      <c r="E14" s="11" t="n">
        <v>0.1</v>
      </c>
      <c r="F14" s="13">
        <f>IF(A14="","",B14*C14)</f>
        <v/>
      </c>
      <c r="G14" s="18">
        <f>IF(A14="","",B14*D14)</f>
        <v/>
      </c>
      <c r="H14" s="16">
        <f>IF(A14="","",IF($B$10="Units",B14/SUM($B$13:$B$27),IF($B$10="Weight",G14/SUM($G$13:$G$27),F14/SUM($F$13:$F$27))))</f>
        <v/>
      </c>
      <c r="I14" s="13">
        <f>IF(A14="","",H14*($B$5+$B$6))</f>
        <v/>
      </c>
      <c r="J14" s="13">
        <f>IF(A14="","",H14*($B$7+$B$8))</f>
        <v/>
      </c>
      <c r="K14" s="13">
        <f>IF(A14="","",IF($B$9="Goods only",F14,F14+I14))</f>
        <v/>
      </c>
      <c r="L14" s="13">
        <f>IF(A14="","",K14*E14)</f>
        <v/>
      </c>
      <c r="M14" s="13">
        <f>IF(A14="","",F14+I14+J14+L14)</f>
        <v/>
      </c>
      <c r="N14" s="13">
        <f>IF(OR(A14="",B14=0),"",M14/B14)</f>
        <v/>
      </c>
      <c r="O14" s="16">
        <f>IF(OR(A14="",F14=0),"",M14/F14-1)</f>
        <v/>
      </c>
    </row>
    <row r="15">
      <c r="A15" s="12" t="inlineStr">
        <is>
          <t>Table lamp</t>
        </is>
      </c>
      <c r="B15" s="9" t="n">
        <v>50</v>
      </c>
      <c r="C15" s="10" t="n">
        <v>38</v>
      </c>
      <c r="D15" s="17" t="n">
        <v>2.5</v>
      </c>
      <c r="E15" s="11" t="n">
        <v>0.1</v>
      </c>
      <c r="F15" s="13">
        <f>IF(A15="","",B15*C15)</f>
        <v/>
      </c>
      <c r="G15" s="18">
        <f>IF(A15="","",B15*D15)</f>
        <v/>
      </c>
      <c r="H15" s="16">
        <f>IF(A15="","",IF($B$10="Units",B15/SUM($B$13:$B$27),IF($B$10="Weight",G15/SUM($G$13:$G$27),F15/SUM($F$13:$F$27))))</f>
        <v/>
      </c>
      <c r="I15" s="13">
        <f>IF(A15="","",H15*($B$5+$B$6))</f>
        <v/>
      </c>
      <c r="J15" s="13">
        <f>IF(A15="","",H15*($B$7+$B$8))</f>
        <v/>
      </c>
      <c r="K15" s="13">
        <f>IF(A15="","",IF($B$9="Goods only",F15,F15+I15))</f>
        <v/>
      </c>
      <c r="L15" s="13">
        <f>IF(A15="","",K15*E15)</f>
        <v/>
      </c>
      <c r="M15" s="13">
        <f>IF(A15="","",F15+I15+J15+L15)</f>
        <v/>
      </c>
      <c r="N15" s="13">
        <f>IF(OR(A15="",B15=0),"",M15/B15)</f>
        <v/>
      </c>
      <c r="O15" s="16">
        <f>IF(OR(A15="",F15=0),"",M15/F15-1)</f>
        <v/>
      </c>
    </row>
    <row r="16">
      <c r="A16" s="12" t="n"/>
      <c r="B16" s="9" t="n"/>
      <c r="C16" s="10" t="n"/>
      <c r="D16" s="17" t="n"/>
      <c r="E16" s="11" t="n"/>
      <c r="F16" s="13">
        <f>IF(A16="","",B16*C16)</f>
        <v/>
      </c>
      <c r="G16" s="18">
        <f>IF(A16="","",B16*D16)</f>
        <v/>
      </c>
      <c r="H16" s="16">
        <f>IF(A16="","",IF($B$10="Units",B16/SUM($B$13:$B$27),IF($B$10="Weight",G16/SUM($G$13:$G$27),F16/SUM($F$13:$F$27))))</f>
        <v/>
      </c>
      <c r="I16" s="13">
        <f>IF(A16="","",H16*($B$5+$B$6))</f>
        <v/>
      </c>
      <c r="J16" s="13">
        <f>IF(A16="","",H16*($B$7+$B$8))</f>
        <v/>
      </c>
      <c r="K16" s="13">
        <f>IF(A16="","",IF($B$9="Goods only",F16,F16+I16))</f>
        <v/>
      </c>
      <c r="L16" s="13">
        <f>IF(A16="","",K16*E16)</f>
        <v/>
      </c>
      <c r="M16" s="13">
        <f>IF(A16="","",F16+I16+J16+L16)</f>
        <v/>
      </c>
      <c r="N16" s="13">
        <f>IF(OR(A16="",B16=0),"",M16/B16)</f>
        <v/>
      </c>
      <c r="O16" s="16">
        <f>IF(OR(A16="",F16=0),"",M16/F16-1)</f>
        <v/>
      </c>
    </row>
    <row r="17">
      <c r="A17" s="12" t="n"/>
      <c r="B17" s="9" t="n"/>
      <c r="C17" s="10" t="n"/>
      <c r="D17" s="17" t="n"/>
      <c r="E17" s="11" t="n"/>
      <c r="F17" s="13">
        <f>IF(A17="","",B17*C17)</f>
        <v/>
      </c>
      <c r="G17" s="18">
        <f>IF(A17="","",B17*D17)</f>
        <v/>
      </c>
      <c r="H17" s="16">
        <f>IF(A17="","",IF($B$10="Units",B17/SUM($B$13:$B$27),IF($B$10="Weight",G17/SUM($G$13:$G$27),F17/SUM($F$13:$F$27))))</f>
        <v/>
      </c>
      <c r="I17" s="13">
        <f>IF(A17="","",H17*($B$5+$B$6))</f>
        <v/>
      </c>
      <c r="J17" s="13">
        <f>IF(A17="","",H17*($B$7+$B$8))</f>
        <v/>
      </c>
      <c r="K17" s="13">
        <f>IF(A17="","",IF($B$9="Goods only",F17,F17+I17))</f>
        <v/>
      </c>
      <c r="L17" s="13">
        <f>IF(A17="","",K17*E17)</f>
        <v/>
      </c>
      <c r="M17" s="13">
        <f>IF(A17="","",F17+I17+J17+L17)</f>
        <v/>
      </c>
      <c r="N17" s="13">
        <f>IF(OR(A17="",B17=0),"",M17/B17)</f>
        <v/>
      </c>
      <c r="O17" s="16">
        <f>IF(OR(A17="",F17=0),"",M17/F17-1)</f>
        <v/>
      </c>
    </row>
    <row r="18">
      <c r="A18" s="12" t="n"/>
      <c r="B18" s="9" t="n"/>
      <c r="C18" s="10" t="n"/>
      <c r="D18" s="17" t="n"/>
      <c r="E18" s="11" t="n"/>
      <c r="F18" s="13">
        <f>IF(A18="","",B18*C18)</f>
        <v/>
      </c>
      <c r="G18" s="18">
        <f>IF(A18="","",B18*D18)</f>
        <v/>
      </c>
      <c r="H18" s="16">
        <f>IF(A18="","",IF($B$10="Units",B18/SUM($B$13:$B$27),IF($B$10="Weight",G18/SUM($G$13:$G$27),F18/SUM($F$13:$F$27))))</f>
        <v/>
      </c>
      <c r="I18" s="13">
        <f>IF(A18="","",H18*($B$5+$B$6))</f>
        <v/>
      </c>
      <c r="J18" s="13">
        <f>IF(A18="","",H18*($B$7+$B$8))</f>
        <v/>
      </c>
      <c r="K18" s="13">
        <f>IF(A18="","",IF($B$9="Goods only",F18,F18+I18))</f>
        <v/>
      </c>
      <c r="L18" s="13">
        <f>IF(A18="","",K18*E18)</f>
        <v/>
      </c>
      <c r="M18" s="13">
        <f>IF(A18="","",F18+I18+J18+L18)</f>
        <v/>
      </c>
      <c r="N18" s="13">
        <f>IF(OR(A18="",B18=0),"",M18/B18)</f>
        <v/>
      </c>
      <c r="O18" s="16">
        <f>IF(OR(A18="",F18=0),"",M18/F18-1)</f>
        <v/>
      </c>
    </row>
    <row r="19">
      <c r="A19" s="12" t="n"/>
      <c r="B19" s="9" t="n"/>
      <c r="C19" s="10" t="n"/>
      <c r="D19" s="17" t="n"/>
      <c r="E19" s="11" t="n"/>
      <c r="F19" s="13">
        <f>IF(A19="","",B19*C19)</f>
        <v/>
      </c>
      <c r="G19" s="18">
        <f>IF(A19="","",B19*D19)</f>
        <v/>
      </c>
      <c r="H19" s="16">
        <f>IF(A19="","",IF($B$10="Units",B19/SUM($B$13:$B$27),IF($B$10="Weight",G19/SUM($G$13:$G$27),F19/SUM($F$13:$F$27))))</f>
        <v/>
      </c>
      <c r="I19" s="13">
        <f>IF(A19="","",H19*($B$5+$B$6))</f>
        <v/>
      </c>
      <c r="J19" s="13">
        <f>IF(A19="","",H19*($B$7+$B$8))</f>
        <v/>
      </c>
      <c r="K19" s="13">
        <f>IF(A19="","",IF($B$9="Goods only",F19,F19+I19))</f>
        <v/>
      </c>
      <c r="L19" s="13">
        <f>IF(A19="","",K19*E19)</f>
        <v/>
      </c>
      <c r="M19" s="13">
        <f>IF(A19="","",F19+I19+J19+L19)</f>
        <v/>
      </c>
      <c r="N19" s="13">
        <f>IF(OR(A19="",B19=0),"",M19/B19)</f>
        <v/>
      </c>
      <c r="O19" s="16">
        <f>IF(OR(A19="",F19=0),"",M19/F19-1)</f>
        <v/>
      </c>
    </row>
    <row r="20">
      <c r="A20" s="12" t="n"/>
      <c r="B20" s="9" t="n"/>
      <c r="C20" s="10" t="n"/>
      <c r="D20" s="17" t="n"/>
      <c r="E20" s="11" t="n"/>
      <c r="F20" s="13">
        <f>IF(A20="","",B20*C20)</f>
        <v/>
      </c>
      <c r="G20" s="18">
        <f>IF(A20="","",B20*D20)</f>
        <v/>
      </c>
      <c r="H20" s="16">
        <f>IF(A20="","",IF($B$10="Units",B20/SUM($B$13:$B$27),IF($B$10="Weight",G20/SUM($G$13:$G$27),F20/SUM($F$13:$F$27))))</f>
        <v/>
      </c>
      <c r="I20" s="13">
        <f>IF(A20="","",H20*($B$5+$B$6))</f>
        <v/>
      </c>
      <c r="J20" s="13">
        <f>IF(A20="","",H20*($B$7+$B$8))</f>
        <v/>
      </c>
      <c r="K20" s="13">
        <f>IF(A20="","",IF($B$9="Goods only",F20,F20+I20))</f>
        <v/>
      </c>
      <c r="L20" s="13">
        <f>IF(A20="","",K20*E20)</f>
        <v/>
      </c>
      <c r="M20" s="13">
        <f>IF(A20="","",F20+I20+J20+L20)</f>
        <v/>
      </c>
      <c r="N20" s="13">
        <f>IF(OR(A20="",B20=0),"",M20/B20)</f>
        <v/>
      </c>
      <c r="O20" s="16">
        <f>IF(OR(A20="",F20=0),"",M20/F20-1)</f>
        <v/>
      </c>
    </row>
    <row r="21">
      <c r="A21" s="12" t="n"/>
      <c r="B21" s="9" t="n"/>
      <c r="C21" s="10" t="n"/>
      <c r="D21" s="17" t="n"/>
      <c r="E21" s="11" t="n"/>
      <c r="F21" s="13">
        <f>IF(A21="","",B21*C21)</f>
        <v/>
      </c>
      <c r="G21" s="18">
        <f>IF(A21="","",B21*D21)</f>
        <v/>
      </c>
      <c r="H21" s="16">
        <f>IF(A21="","",IF($B$10="Units",B21/SUM($B$13:$B$27),IF($B$10="Weight",G21/SUM($G$13:$G$27),F21/SUM($F$13:$F$27))))</f>
        <v/>
      </c>
      <c r="I21" s="13">
        <f>IF(A21="","",H21*($B$5+$B$6))</f>
        <v/>
      </c>
      <c r="J21" s="13">
        <f>IF(A21="","",H21*($B$7+$B$8))</f>
        <v/>
      </c>
      <c r="K21" s="13">
        <f>IF(A21="","",IF($B$9="Goods only",F21,F21+I21))</f>
        <v/>
      </c>
      <c r="L21" s="13">
        <f>IF(A21="","",K21*E21)</f>
        <v/>
      </c>
      <c r="M21" s="13">
        <f>IF(A21="","",F21+I21+J21+L21)</f>
        <v/>
      </c>
      <c r="N21" s="13">
        <f>IF(OR(A21="",B21=0),"",M21/B21)</f>
        <v/>
      </c>
      <c r="O21" s="16">
        <f>IF(OR(A21="",F21=0),"",M21/F21-1)</f>
        <v/>
      </c>
    </row>
    <row r="22">
      <c r="A22" s="12" t="n"/>
      <c r="B22" s="9" t="n"/>
      <c r="C22" s="10" t="n"/>
      <c r="D22" s="17" t="n"/>
      <c r="E22" s="11" t="n"/>
      <c r="F22" s="13">
        <f>IF(A22="","",B22*C22)</f>
        <v/>
      </c>
      <c r="G22" s="18">
        <f>IF(A22="","",B22*D22)</f>
        <v/>
      </c>
      <c r="H22" s="16">
        <f>IF(A22="","",IF($B$10="Units",B22/SUM($B$13:$B$27),IF($B$10="Weight",G22/SUM($G$13:$G$27),F22/SUM($F$13:$F$27))))</f>
        <v/>
      </c>
      <c r="I22" s="13">
        <f>IF(A22="","",H22*($B$5+$B$6))</f>
        <v/>
      </c>
      <c r="J22" s="13">
        <f>IF(A22="","",H22*($B$7+$B$8))</f>
        <v/>
      </c>
      <c r="K22" s="13">
        <f>IF(A22="","",IF($B$9="Goods only",F22,F22+I22))</f>
        <v/>
      </c>
      <c r="L22" s="13">
        <f>IF(A22="","",K22*E22)</f>
        <v/>
      </c>
      <c r="M22" s="13">
        <f>IF(A22="","",F22+I22+J22+L22)</f>
        <v/>
      </c>
      <c r="N22" s="13">
        <f>IF(OR(A22="",B22=0),"",M22/B22)</f>
        <v/>
      </c>
      <c r="O22" s="16">
        <f>IF(OR(A22="",F22=0),"",M22/F22-1)</f>
        <v/>
      </c>
    </row>
    <row r="23">
      <c r="A23" s="12" t="n"/>
      <c r="B23" s="9" t="n"/>
      <c r="C23" s="10" t="n"/>
      <c r="D23" s="17" t="n"/>
      <c r="E23" s="11" t="n"/>
      <c r="F23" s="13">
        <f>IF(A23="","",B23*C23)</f>
        <v/>
      </c>
      <c r="G23" s="18">
        <f>IF(A23="","",B23*D23)</f>
        <v/>
      </c>
      <c r="H23" s="16">
        <f>IF(A23="","",IF($B$10="Units",B23/SUM($B$13:$B$27),IF($B$10="Weight",G23/SUM($G$13:$G$27),F23/SUM($F$13:$F$27))))</f>
        <v/>
      </c>
      <c r="I23" s="13">
        <f>IF(A23="","",H23*($B$5+$B$6))</f>
        <v/>
      </c>
      <c r="J23" s="13">
        <f>IF(A23="","",H23*($B$7+$B$8))</f>
        <v/>
      </c>
      <c r="K23" s="13">
        <f>IF(A23="","",IF($B$9="Goods only",F23,F23+I23))</f>
        <v/>
      </c>
      <c r="L23" s="13">
        <f>IF(A23="","",K23*E23)</f>
        <v/>
      </c>
      <c r="M23" s="13">
        <f>IF(A23="","",F23+I23+J23+L23)</f>
        <v/>
      </c>
      <c r="N23" s="13">
        <f>IF(OR(A23="",B23=0),"",M23/B23)</f>
        <v/>
      </c>
      <c r="O23" s="16">
        <f>IF(OR(A23="",F23=0),"",M23/F23-1)</f>
        <v/>
      </c>
    </row>
    <row r="24">
      <c r="A24" s="12" t="n"/>
      <c r="B24" s="9" t="n"/>
      <c r="C24" s="10" t="n"/>
      <c r="D24" s="17" t="n"/>
      <c r="E24" s="11" t="n"/>
      <c r="F24" s="13">
        <f>IF(A24="","",B24*C24)</f>
        <v/>
      </c>
      <c r="G24" s="18">
        <f>IF(A24="","",B24*D24)</f>
        <v/>
      </c>
      <c r="H24" s="16">
        <f>IF(A24="","",IF($B$10="Units",B24/SUM($B$13:$B$27),IF($B$10="Weight",G24/SUM($G$13:$G$27),F24/SUM($F$13:$F$27))))</f>
        <v/>
      </c>
      <c r="I24" s="13">
        <f>IF(A24="","",H24*($B$5+$B$6))</f>
        <v/>
      </c>
      <c r="J24" s="13">
        <f>IF(A24="","",H24*($B$7+$B$8))</f>
        <v/>
      </c>
      <c r="K24" s="13">
        <f>IF(A24="","",IF($B$9="Goods only",F24,F24+I24))</f>
        <v/>
      </c>
      <c r="L24" s="13">
        <f>IF(A24="","",K24*E24)</f>
        <v/>
      </c>
      <c r="M24" s="13">
        <f>IF(A24="","",F24+I24+J24+L24)</f>
        <v/>
      </c>
      <c r="N24" s="13">
        <f>IF(OR(A24="",B24=0),"",M24/B24)</f>
        <v/>
      </c>
      <c r="O24" s="16">
        <f>IF(OR(A24="",F24=0),"",M24/F24-1)</f>
        <v/>
      </c>
    </row>
    <row r="25">
      <c r="A25" s="12" t="n"/>
      <c r="B25" s="9" t="n"/>
      <c r="C25" s="10" t="n"/>
      <c r="D25" s="17" t="n"/>
      <c r="E25" s="11" t="n"/>
      <c r="F25" s="13">
        <f>IF(A25="","",B25*C25)</f>
        <v/>
      </c>
      <c r="G25" s="18">
        <f>IF(A25="","",B25*D25)</f>
        <v/>
      </c>
      <c r="H25" s="16">
        <f>IF(A25="","",IF($B$10="Units",B25/SUM($B$13:$B$27),IF($B$10="Weight",G25/SUM($G$13:$G$27),F25/SUM($F$13:$F$27))))</f>
        <v/>
      </c>
      <c r="I25" s="13">
        <f>IF(A25="","",H25*($B$5+$B$6))</f>
        <v/>
      </c>
      <c r="J25" s="13">
        <f>IF(A25="","",H25*($B$7+$B$8))</f>
        <v/>
      </c>
      <c r="K25" s="13">
        <f>IF(A25="","",IF($B$9="Goods only",F25,F25+I25))</f>
        <v/>
      </c>
      <c r="L25" s="13">
        <f>IF(A25="","",K25*E25)</f>
        <v/>
      </c>
      <c r="M25" s="13">
        <f>IF(A25="","",F25+I25+J25+L25)</f>
        <v/>
      </c>
      <c r="N25" s="13">
        <f>IF(OR(A25="",B25=0),"",M25/B25)</f>
        <v/>
      </c>
      <c r="O25" s="16">
        <f>IF(OR(A25="",F25=0),"",M25/F25-1)</f>
        <v/>
      </c>
    </row>
    <row r="26">
      <c r="A26" s="12" t="n"/>
      <c r="B26" s="9" t="n"/>
      <c r="C26" s="10" t="n"/>
      <c r="D26" s="17" t="n"/>
      <c r="E26" s="11" t="n"/>
      <c r="F26" s="13">
        <f>IF(A26="","",B26*C26)</f>
        <v/>
      </c>
      <c r="G26" s="18">
        <f>IF(A26="","",B26*D26)</f>
        <v/>
      </c>
      <c r="H26" s="16">
        <f>IF(A26="","",IF($B$10="Units",B26/SUM($B$13:$B$27),IF($B$10="Weight",G26/SUM($G$13:$G$27),F26/SUM($F$13:$F$27))))</f>
        <v/>
      </c>
      <c r="I26" s="13">
        <f>IF(A26="","",H26*($B$5+$B$6))</f>
        <v/>
      </c>
      <c r="J26" s="13">
        <f>IF(A26="","",H26*($B$7+$B$8))</f>
        <v/>
      </c>
      <c r="K26" s="13">
        <f>IF(A26="","",IF($B$9="Goods only",F26,F26+I26))</f>
        <v/>
      </c>
      <c r="L26" s="13">
        <f>IF(A26="","",K26*E26)</f>
        <v/>
      </c>
      <c r="M26" s="13">
        <f>IF(A26="","",F26+I26+J26+L26)</f>
        <v/>
      </c>
      <c r="N26" s="13">
        <f>IF(OR(A26="",B26=0),"",M26/B26)</f>
        <v/>
      </c>
      <c r="O26" s="16">
        <f>IF(OR(A26="",F26=0),"",M26/F26-1)</f>
        <v/>
      </c>
    </row>
    <row r="27">
      <c r="A27" s="12" t="n"/>
      <c r="B27" s="9" t="n"/>
      <c r="C27" s="10" t="n"/>
      <c r="D27" s="17" t="n"/>
      <c r="E27" s="11" t="n"/>
      <c r="F27" s="13">
        <f>IF(A27="","",B27*C27)</f>
        <v/>
      </c>
      <c r="G27" s="18">
        <f>IF(A27="","",B27*D27)</f>
        <v/>
      </c>
      <c r="H27" s="16">
        <f>IF(A27="","",IF($B$10="Units",B27/SUM($B$13:$B$27),IF($B$10="Weight",G27/SUM($G$13:$G$27),F27/SUM($F$13:$F$27))))</f>
        <v/>
      </c>
      <c r="I27" s="13">
        <f>IF(A27="","",H27*($B$5+$B$6))</f>
        <v/>
      </c>
      <c r="J27" s="13">
        <f>IF(A27="","",H27*($B$7+$B$8))</f>
        <v/>
      </c>
      <c r="K27" s="13">
        <f>IF(A27="","",IF($B$9="Goods only",F27,F27+I27))</f>
        <v/>
      </c>
      <c r="L27" s="13">
        <f>IF(A27="","",K27*E27)</f>
        <v/>
      </c>
      <c r="M27" s="13">
        <f>IF(A27="","",F27+I27+J27+L27)</f>
        <v/>
      </c>
      <c r="N27" s="13">
        <f>IF(OR(A27="",B27=0),"",M27/B27)</f>
        <v/>
      </c>
      <c r="O27" s="16">
        <f>IF(OR(A27="",F27=0),"",M27/F27-1)</f>
        <v/>
      </c>
    </row>
    <row r="28">
      <c r="A28" s="19" t="inlineStr">
        <is>
          <t>Whole shipment</t>
        </is>
      </c>
      <c r="B28" s="20">
        <f>SUM(B13:B27)</f>
        <v/>
      </c>
      <c r="C28" s="19" t="n"/>
      <c r="D28" s="19" t="n"/>
      <c r="E28" s="19" t="n"/>
      <c r="F28" s="21">
        <f>SUM(F13:F27)</f>
        <v/>
      </c>
      <c r="G28" s="22">
        <f>SUM(G13:G27)</f>
        <v/>
      </c>
      <c r="H28" s="23">
        <f>SUM(H13:H27)</f>
        <v/>
      </c>
      <c r="I28" s="21">
        <f>SUM(I13:I27)</f>
        <v/>
      </c>
      <c r="J28" s="21">
        <f>SUM(J13:J27)</f>
        <v/>
      </c>
      <c r="K28" s="21">
        <f>SUM(K13:K27)</f>
        <v/>
      </c>
      <c r="L28" s="21">
        <f>SUM(L13:L27)</f>
        <v/>
      </c>
      <c r="M28" s="21">
        <f>SUM(M13:M27)</f>
        <v/>
      </c>
      <c r="N28" s="21">
        <f>IF(B28=0,"",M28/B28)</f>
        <v/>
      </c>
      <c r="O28" s="23">
        <f>IF(F28=0,"",M28/F28-1)</f>
        <v/>
      </c>
    </row>
    <row r="30">
      <c r="A30" s="8" t="inlineStr">
        <is>
          <t>Value suits most shipments. Units suits similar items. Weight suits heavy, low-value goods, where freight is driven by kilograms.</t>
        </is>
      </c>
    </row>
  </sheetData>
  <dataValidations count="2">
    <dataValidation sqref="B9" showDropDown="0" showInputMessage="0" showErrorMessage="0" allowBlank="0" type="list">
      <formula1>"Goods only,Goods plus freight and insurance"</formula1>
    </dataValidation>
    <dataValidation sqref="B10" showDropDown="0" showInputMessage="0" showErrorMessage="0" allowBlank="0" type="list">
      <formula1>"Value,Units,Weight"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2026-09-22T10:43:18Z</dcterms:created>
  <dcterms:modified xsi:type="dcterms:W3CDTF">2026-09-22T10:43:18Z</dcterms:modified>
</cp:coreProperties>
</file>