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UAE tax invoice" sheetId="3" state="visible" r:id="rId3"/>
    <sheet xmlns:r="http://schemas.openxmlformats.org/officeDocument/2006/relationships" name="Invoice log" sheetId="4" state="visible" r:id="rId4"/>
  </sheets>
  <definedNames>
    <definedName name="_xlnm.Print_Area" localSheetId="1">'Invoice'!$A$1:$D$37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 mmm yyyy"/>
    <numFmt numFmtId="165" formatCode="0.##"/>
    <numFmt numFmtId="166" formatCode="#,##0.00;(#,##0.00);&quot;-&quot;"/>
    <numFmt numFmtId="167" formatCode="0.0%;-0.0%;0%"/>
  </numFmts>
  <fonts count="10">
    <font>
      <name val="Calibri"/>
      <family val="2"/>
      <color theme="1"/>
      <sz val="11"/>
      <scheme val="minor"/>
    </font>
    <font>
      <name val="Calibri"/>
      <b val="1"/>
      <color rgb="0026221B"/>
      <sz val="22"/>
    </font>
    <font>
      <name val="Calibri"/>
      <b val="1"/>
      <color rgb="001F4E9A"/>
      <sz val="10"/>
    </font>
    <font>
      <name val="Calibri"/>
      <color rgb="001F4E9A"/>
      <sz val="10"/>
    </font>
    <font>
      <name val="Calibri"/>
      <color rgb="0026221B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  <font>
      <name val="Calibri"/>
      <b val="1"/>
      <color rgb="00FFFFFF"/>
      <sz val="10"/>
    </font>
    <font>
      <name val="Calibri"/>
      <b val="1"/>
      <color rgb="0026221B"/>
      <sz val="16"/>
    </font>
    <font>
      <name val="Calibri"/>
      <i val="1"/>
      <color rgb="006B645A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3">
    <border>
      <left/>
      <right/>
      <top/>
      <bottom/>
      <diagonal/>
    </border>
    <border>
      <bottom style="thin">
        <color rgb="00C9BFB0"/>
      </bottom>
    </border>
    <border>
      <top style="thin">
        <color rgb="0026221B"/>
      </top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pivotButton="0" quotePrefix="0" xfId="0"/>
    <xf numFmtId="1" fontId="3" fillId="0" borderId="0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right"/>
    </xf>
    <xf numFmtId="0" fontId="3" fillId="0" borderId="1" pivotButton="0" quotePrefix="0" xfId="0"/>
    <xf numFmtId="165" fontId="3" fillId="0" borderId="1" pivotButton="0" quotePrefix="0" xfId="0"/>
    <xf numFmtId="166" fontId="3" fillId="0" borderId="1" pivotButton="0" quotePrefix="0" xfId="0"/>
    <xf numFmtId="166" fontId="4" fillId="0" borderId="1" pivotButton="0" quotePrefix="0" xfId="0"/>
    <xf numFmtId="166" fontId="4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5" fillId="0" borderId="2" applyAlignment="1" pivotButton="0" quotePrefix="0" xfId="0">
      <alignment horizontal="right"/>
    </xf>
    <xf numFmtId="166" fontId="5" fillId="0" borderId="2" pivotButton="0" quotePrefix="0" xfId="0"/>
    <xf numFmtId="0" fontId="5" fillId="3" borderId="0" applyAlignment="1" pivotButton="0" quotePrefix="0" xfId="0">
      <alignment horizontal="right"/>
    </xf>
    <xf numFmtId="166" fontId="5" fillId="3" borderId="0" pivotButton="0" quotePrefix="0" xfId="0"/>
    <xf numFmtId="0" fontId="4" fillId="0" borderId="0" pivotButton="0" quotePrefix="0" xfId="0"/>
    <xf numFmtId="167" fontId="3" fillId="0" borderId="1" pivotButton="0" quotePrefix="0" xfId="0"/>
    <xf numFmtId="0" fontId="0" fillId="3" borderId="0" pivotButton="0" quotePrefix="0" xfId="0"/>
    <xf numFmtId="164" fontId="4" fillId="0" borderId="0" pivotButton="0" quotePrefix="0" xfId="0"/>
    <xf numFmtId="1" fontId="4" fillId="0" borderId="0" pivotButton="0" quotePrefix="0" xfId="0"/>
    <xf numFmtId="0" fontId="5" fillId="3" borderId="2" pivotButton="0" quotePrefix="0" xfId="0"/>
    <xf numFmtId="166" fontId="5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invoice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Invoice sheet, replace the blue text with your business and customer details. The issue date is today's date; type over it if needed.</t>
        </is>
      </c>
    </row>
    <row r="6">
      <c r="A6" s="4" t="n">
        <v>2</v>
      </c>
      <c r="B6" s="5" t="inlineStr">
        <is>
          <t>Enter each item's description, quantity and unit price. Amounts, subtotal, tax, total and balance calculate themselves.</t>
        </is>
      </c>
    </row>
    <row r="7">
      <c r="A7" s="4" t="n">
        <v>3</v>
      </c>
      <c r="B7" s="5" t="inlineStr">
        <is>
          <t>Set your tax rate, or 0% if you do not charge tax on the sale. Change the currency code if you bill in something other than USD.</t>
        </is>
      </c>
    </row>
    <row r="8">
      <c r="A8" s="4" t="n">
        <v>4</v>
      </c>
      <c r="B8" s="5" t="inlineStr">
        <is>
          <t>Give every invoice a new number in sequence, then save or print it as a PDF and send it.</t>
        </is>
      </c>
    </row>
    <row r="9">
      <c r="A9" s="4" t="n">
        <v>5</v>
      </c>
      <c r="B9" s="5" t="inlineStr">
        <is>
          <t>In the UAE and VAT registered? Use the UAE tax invoice sheet, which shows the words Tax Invoice, both TRNs and VAT in AED.</t>
        </is>
      </c>
    </row>
    <row r="10">
      <c r="A10" s="4" t="n">
        <v>6</v>
      </c>
      <c r="B10" s="5" t="inlineStr">
        <is>
          <t>Record each invoice on the Invoice log sheet and add the date paid when the money arrives, to see what is late and by how long.</t>
        </is>
      </c>
    </row>
    <row r="12">
      <c r="A12" s="3" t="inlineStr">
        <is>
          <t>Notes</t>
        </is>
      </c>
    </row>
    <row r="13">
      <c r="B13" s="5" t="inlineStr">
        <is>
          <t>The Invoice and UAE tax invoice sheets carry no Excello branding, so they are ready to send.</t>
        </is>
      </c>
    </row>
    <row r="14">
      <c r="B14" s="5" t="inlineStr">
        <is>
          <t>Amount = quantity x unit price. Tax = (subtotal - discount) x tax rate. Balance due = total - amount paid.</t>
        </is>
      </c>
    </row>
    <row r="15">
      <c r="B15" s="5" t="inlineStr">
        <is>
          <t>UAE: from 1 January 2027 (revenue of AED 50 million or more) and 1 July 2027 (everyone else), business-to-business invoices move to the eInvoicing system through an accredited service provider (Ministerial Decision No. 244 of 2025, as amended).</t>
        </is>
      </c>
    </row>
    <row r="16">
      <c r="B16" s="5" t="inlineStr">
        <is>
          <t>Example names and figures are placeholders. Replace them before sending.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6" customWidth="1" min="3" max="3"/>
    <col width="18" customWidth="1" min="4" max="4"/>
  </cols>
  <sheetData>
    <row r="1">
      <c r="A1" s="6" t="inlineStr">
        <is>
          <t>INVOICE</t>
        </is>
      </c>
    </row>
    <row r="3">
      <c r="A3" s="7" t="inlineStr">
        <is>
          <t>Your Business Name</t>
        </is>
      </c>
      <c r="C3" s="8" t="inlineStr">
        <is>
          <t>Invoice number</t>
        </is>
      </c>
      <c r="D3" s="9" t="inlineStr">
        <is>
          <t>INV-1001</t>
        </is>
      </c>
    </row>
    <row r="4">
      <c r="A4" s="9" t="inlineStr">
        <is>
          <t>Street address, City, State ZIP</t>
        </is>
      </c>
      <c r="C4" s="8" t="inlineStr">
        <is>
          <t>Issue date</t>
        </is>
      </c>
      <c r="D4" s="10">
        <f>TODAY()</f>
        <v/>
      </c>
    </row>
    <row r="5">
      <c r="A5" s="9" t="inlineStr">
        <is>
          <t>you@yourbusiness.com, (555) 010-0000</t>
        </is>
      </c>
      <c r="C5" s="8" t="inlineStr">
        <is>
          <t>Payment terms (days)</t>
        </is>
      </c>
      <c r="D5" s="11" t="n">
        <v>30</v>
      </c>
    </row>
    <row r="6">
      <c r="C6" s="12" t="inlineStr">
        <is>
          <t>Due date</t>
        </is>
      </c>
      <c r="D6" s="13">
        <f>D4+D5</f>
        <v/>
      </c>
    </row>
    <row r="7">
      <c r="C7" s="8" t="inlineStr">
        <is>
          <t>Currency</t>
        </is>
      </c>
      <c r="D7" s="9" t="inlineStr">
        <is>
          <t>USD</t>
        </is>
      </c>
    </row>
    <row r="8">
      <c r="A8" s="3" t="inlineStr">
        <is>
          <t>Bill to</t>
        </is>
      </c>
    </row>
    <row r="9">
      <c r="A9" s="7" t="inlineStr">
        <is>
          <t>Customer Name</t>
        </is>
      </c>
    </row>
    <row r="10">
      <c r="A10" s="9" t="inlineStr">
        <is>
          <t>Customer address</t>
        </is>
      </c>
    </row>
    <row r="11">
      <c r="A11" s="9" t="inlineStr">
        <is>
          <t>customer@example.com</t>
        </is>
      </c>
    </row>
    <row r="13">
      <c r="A13" s="14" t="inlineStr">
        <is>
          <t>Description</t>
        </is>
      </c>
      <c r="B13" s="15" t="inlineStr">
        <is>
          <t>Quantity</t>
        </is>
      </c>
      <c r="C13" s="15">
        <f>"Unit price ("&amp;$D$7&amp;")"</f>
        <v/>
      </c>
      <c r="D13" s="15">
        <f>"Amount ("&amp;$D$7&amp;")"</f>
        <v/>
      </c>
    </row>
    <row r="14">
      <c r="A14" s="16" t="inlineStr">
        <is>
          <t>Ceramic mugs, 12 oz</t>
        </is>
      </c>
      <c r="B14" s="17" t="n">
        <v>48</v>
      </c>
      <c r="C14" s="18" t="n">
        <v>9.5</v>
      </c>
      <c r="D14" s="19">
        <f>IF(A14="","",ROUND(B14*C14,2))</f>
        <v/>
      </c>
    </row>
    <row r="15">
      <c r="A15" s="16" t="inlineStr">
        <is>
          <t>Gift boxes</t>
        </is>
      </c>
      <c r="B15" s="17" t="n">
        <v>48</v>
      </c>
      <c r="C15" s="18" t="n">
        <v>1.25</v>
      </c>
      <c r="D15" s="19">
        <f>IF(A15="","",ROUND(B15*C15,2))</f>
        <v/>
      </c>
    </row>
    <row r="16">
      <c r="A16" s="16" t="inlineStr">
        <is>
          <t>Shipping and handling</t>
        </is>
      </c>
      <c r="B16" s="17" t="n">
        <v>1</v>
      </c>
      <c r="C16" s="18" t="n">
        <v>35</v>
      </c>
      <c r="D16" s="19">
        <f>IF(A16="","",ROUND(B16*C16,2))</f>
        <v/>
      </c>
    </row>
    <row r="17">
      <c r="A17" s="16" t="n"/>
      <c r="B17" s="17" t="n"/>
      <c r="C17" s="18" t="n"/>
      <c r="D17" s="19">
        <f>IF(A17="","",ROUND(B17*C17,2))</f>
        <v/>
      </c>
    </row>
    <row r="18">
      <c r="A18" s="16" t="n"/>
      <c r="B18" s="17" t="n"/>
      <c r="C18" s="18" t="n"/>
      <c r="D18" s="19">
        <f>IF(A18="","",ROUND(B18*C18,2))</f>
        <v/>
      </c>
    </row>
    <row r="19">
      <c r="A19" s="16" t="n"/>
      <c r="B19" s="17" t="n"/>
      <c r="C19" s="18" t="n"/>
      <c r="D19" s="19">
        <f>IF(A19="","",ROUND(B19*C19,2))</f>
        <v/>
      </c>
    </row>
    <row r="20">
      <c r="A20" s="16" t="n"/>
      <c r="B20" s="17" t="n"/>
      <c r="C20" s="18" t="n"/>
      <c r="D20" s="19">
        <f>IF(A20="","",ROUND(B20*C20,2))</f>
        <v/>
      </c>
    </row>
    <row r="21">
      <c r="A21" s="16" t="n"/>
      <c r="B21" s="17" t="n"/>
      <c r="C21" s="18" t="n"/>
      <c r="D21" s="19">
        <f>IF(A21="","",ROUND(B21*C21,2))</f>
        <v/>
      </c>
    </row>
    <row r="22">
      <c r="A22" s="16" t="n"/>
      <c r="B22" s="17" t="n"/>
      <c r="C22" s="18" t="n"/>
      <c r="D22" s="19">
        <f>IF(A22="","",ROUND(B22*C22,2))</f>
        <v/>
      </c>
    </row>
    <row r="23">
      <c r="A23" s="16" t="n"/>
      <c r="B23" s="17" t="n"/>
      <c r="C23" s="18" t="n"/>
      <c r="D23" s="19">
        <f>IF(A23="","",ROUND(B23*C23,2))</f>
        <v/>
      </c>
    </row>
    <row r="25">
      <c r="C25" s="8" t="inlineStr">
        <is>
          <t>Subtotal</t>
        </is>
      </c>
      <c r="D25" s="20">
        <f>SUM(D14:D23)</f>
        <v/>
      </c>
    </row>
    <row r="26">
      <c r="C26" s="8" t="inlineStr">
        <is>
          <t>Discount</t>
        </is>
      </c>
      <c r="D26" s="21" t="n">
        <v>0</v>
      </c>
    </row>
    <row r="27">
      <c r="B27" s="8" t="inlineStr">
        <is>
          <t>Tax rate</t>
        </is>
      </c>
      <c r="C27" s="22" t="n">
        <v>0.08</v>
      </c>
      <c r="D27" s="20">
        <f>ROUND((D25-D26)*C27,2)</f>
        <v/>
      </c>
    </row>
    <row r="28">
      <c r="C28" s="23" t="inlineStr">
        <is>
          <t>Total</t>
        </is>
      </c>
      <c r="D28" s="24">
        <f>D25-D26+D27</f>
        <v/>
      </c>
    </row>
    <row r="29">
      <c r="C29" s="8" t="inlineStr">
        <is>
          <t>Amount paid</t>
        </is>
      </c>
      <c r="D29" s="21" t="n">
        <v>0</v>
      </c>
    </row>
    <row r="30">
      <c r="C30" s="25" t="inlineStr">
        <is>
          <t>Balance due</t>
        </is>
      </c>
      <c r="D30" s="26">
        <f>D28-D29</f>
        <v/>
      </c>
    </row>
    <row r="32">
      <c r="A32" s="3" t="inlineStr">
        <is>
          <t>Payment details</t>
        </is>
      </c>
    </row>
    <row r="33">
      <c r="A33" s="9" t="inlineStr">
        <is>
          <t>Bank transfer: bank name, account name, account and routing number</t>
        </is>
      </c>
    </row>
    <row r="34">
      <c r="A34" s="9" t="inlineStr">
        <is>
          <t>Or pay online: your payment link</t>
        </is>
      </c>
    </row>
    <row r="36">
      <c r="A36" s="3" t="inlineStr">
        <is>
          <t>Notes</t>
        </is>
      </c>
    </row>
    <row r="37">
      <c r="A37" s="9" t="inlineStr">
        <is>
          <t>Thank you for your business. Please include the invoice number with your payment.</t>
        </is>
      </c>
    </row>
  </sheetData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2" customWidth="1" min="4" max="4"/>
    <col width="15" customWidth="1" min="5" max="5"/>
    <col width="10" customWidth="1" min="6" max="6"/>
    <col width="13" customWidth="1" min="7" max="7"/>
    <col width="16" customWidth="1" min="8" max="8"/>
  </cols>
  <sheetData>
    <row r="1">
      <c r="A1" s="6" t="inlineStr">
        <is>
          <t>TAX INVOICE</t>
        </is>
      </c>
    </row>
    <row r="3">
      <c r="A3" s="7" t="inlineStr">
        <is>
          <t>Supplier Name</t>
        </is>
      </c>
      <c r="F3" s="8" t="inlineStr">
        <is>
          <t>Tax invoice number</t>
        </is>
      </c>
      <c r="H3" s="9" t="inlineStr">
        <is>
          <t>INV-2001</t>
        </is>
      </c>
    </row>
    <row r="4">
      <c r="A4" s="9" t="inlineStr">
        <is>
          <t>Supplier address, Emirate, UAE</t>
        </is>
      </c>
      <c r="F4" s="8" t="inlineStr">
        <is>
          <t>Date of issue</t>
        </is>
      </c>
      <c r="H4" s="10">
        <f>TODAY()</f>
        <v/>
      </c>
    </row>
    <row r="5">
      <c r="A5" s="27" t="inlineStr">
        <is>
          <t>TRN</t>
        </is>
      </c>
      <c r="B5" s="9" t="inlineStr">
        <is>
          <t>Your 15-digit TRN</t>
        </is>
      </c>
      <c r="F5" s="8" t="inlineStr">
        <is>
          <t>Date of supply, if different</t>
        </is>
      </c>
      <c r="H5" s="10" t="n"/>
    </row>
    <row r="7">
      <c r="A7" s="3" t="inlineStr">
        <is>
          <t>Recipient</t>
        </is>
      </c>
    </row>
    <row r="8">
      <c r="A8" s="7" t="inlineStr">
        <is>
          <t>Customer Name</t>
        </is>
      </c>
    </row>
    <row r="9">
      <c r="A9" s="9" t="inlineStr">
        <is>
          <t>Customer address</t>
        </is>
      </c>
    </row>
    <row r="10">
      <c r="A10" s="27" t="inlineStr">
        <is>
          <t>TRN, if registered</t>
        </is>
      </c>
      <c r="B10" s="9" t="inlineStr">
        <is>
          <t>Customer TRN</t>
        </is>
      </c>
    </row>
    <row r="12">
      <c r="A12" s="14" t="inlineStr">
        <is>
          <t>Description</t>
        </is>
      </c>
      <c r="B12" s="15" t="inlineStr">
        <is>
          <t>Quantity</t>
        </is>
      </c>
      <c r="C12" s="15" t="inlineStr">
        <is>
          <t>Unit price (AED)</t>
        </is>
      </c>
      <c r="D12" s="15" t="inlineStr">
        <is>
          <t>Discount (AED)</t>
        </is>
      </c>
      <c r="E12" s="15" t="inlineStr">
        <is>
          <t>Taxable amount (AED)</t>
        </is>
      </c>
      <c r="F12" s="15" t="inlineStr">
        <is>
          <t>VAT rate</t>
        </is>
      </c>
      <c r="G12" s="15" t="inlineStr">
        <is>
          <t>VAT (AED)</t>
        </is>
      </c>
      <c r="H12" s="15" t="inlineStr">
        <is>
          <t>Amount payable (AED)</t>
        </is>
      </c>
    </row>
    <row r="13">
      <c r="A13" s="16" t="inlineStr">
        <is>
          <t>Consulting services, September</t>
        </is>
      </c>
      <c r="B13" s="17" t="n">
        <v>10</v>
      </c>
      <c r="C13" s="18" t="n">
        <v>450</v>
      </c>
      <c r="D13" s="18" t="n">
        <v>0</v>
      </c>
      <c r="E13" s="19">
        <f>IF(A13="","",ROUND(B13*C13-D13,2))</f>
        <v/>
      </c>
      <c r="F13" s="28" t="n">
        <v>0.05</v>
      </c>
      <c r="G13" s="19">
        <f>IF(A13="","",ROUND(E13*F13,2))</f>
        <v/>
      </c>
      <c r="H13" s="19">
        <f>IF(A13="","",E13+G13)</f>
        <v/>
      </c>
    </row>
    <row r="14">
      <c r="A14" s="16" t="inlineStr">
        <is>
          <t>Travel costs recharged</t>
        </is>
      </c>
      <c r="B14" s="17" t="n">
        <v>1</v>
      </c>
      <c r="C14" s="18" t="n">
        <v>300</v>
      </c>
      <c r="D14" s="18" t="n">
        <v>0</v>
      </c>
      <c r="E14" s="19">
        <f>IF(A14="","",ROUND(B14*C14-D14,2))</f>
        <v/>
      </c>
      <c r="F14" s="28" t="n">
        <v>0.05</v>
      </c>
      <c r="G14" s="19">
        <f>IF(A14="","",ROUND(E14*F14,2))</f>
        <v/>
      </c>
      <c r="H14" s="19">
        <f>IF(A14="","",E14+G14)</f>
        <v/>
      </c>
    </row>
    <row r="15">
      <c r="A15" s="16" t="n"/>
      <c r="B15" s="17" t="n"/>
      <c r="C15" s="18" t="n"/>
      <c r="D15" s="18" t="n"/>
      <c r="E15" s="19">
        <f>IF(A15="","",ROUND(B15*C15-D15,2))</f>
        <v/>
      </c>
      <c r="F15" s="28" t="n"/>
      <c r="G15" s="19">
        <f>IF(A15="","",ROUND(E15*F15,2))</f>
        <v/>
      </c>
      <c r="H15" s="19">
        <f>IF(A15="","",E15+G15)</f>
        <v/>
      </c>
    </row>
    <row r="16">
      <c r="A16" s="16" t="n"/>
      <c r="B16" s="17" t="n"/>
      <c r="C16" s="18" t="n"/>
      <c r="D16" s="18" t="n"/>
      <c r="E16" s="19">
        <f>IF(A16="","",ROUND(B16*C16-D16,2))</f>
        <v/>
      </c>
      <c r="F16" s="28" t="n"/>
      <c r="G16" s="19">
        <f>IF(A16="","",ROUND(E16*F16,2))</f>
        <v/>
      </c>
      <c r="H16" s="19">
        <f>IF(A16="","",E16+G16)</f>
        <v/>
      </c>
    </row>
    <row r="17">
      <c r="A17" s="16" t="n"/>
      <c r="B17" s="17" t="n"/>
      <c r="C17" s="18" t="n"/>
      <c r="D17" s="18" t="n"/>
      <c r="E17" s="19">
        <f>IF(A17="","",ROUND(B17*C17-D17,2))</f>
        <v/>
      </c>
      <c r="F17" s="28" t="n"/>
      <c r="G17" s="19">
        <f>IF(A17="","",ROUND(E17*F17,2))</f>
        <v/>
      </c>
      <c r="H17" s="19">
        <f>IF(A17="","",E17+G17)</f>
        <v/>
      </c>
    </row>
    <row r="18">
      <c r="A18" s="16" t="n"/>
      <c r="B18" s="17" t="n"/>
      <c r="C18" s="18" t="n"/>
      <c r="D18" s="18" t="n"/>
      <c r="E18" s="19">
        <f>IF(A18="","",ROUND(B18*C18-D18,2))</f>
        <v/>
      </c>
      <c r="F18" s="28" t="n"/>
      <c r="G18" s="19">
        <f>IF(A18="","",ROUND(E18*F18,2))</f>
        <v/>
      </c>
      <c r="H18" s="19">
        <f>IF(A18="","",E18+G18)</f>
        <v/>
      </c>
    </row>
    <row r="19">
      <c r="A19" s="16" t="n"/>
      <c r="B19" s="17" t="n"/>
      <c r="C19" s="18" t="n"/>
      <c r="D19" s="18" t="n"/>
      <c r="E19" s="19">
        <f>IF(A19="","",ROUND(B19*C19-D19,2))</f>
        <v/>
      </c>
      <c r="F19" s="28" t="n"/>
      <c r="G19" s="19">
        <f>IF(A19="","",ROUND(E19*F19,2))</f>
        <v/>
      </c>
      <c r="H19" s="19">
        <f>IF(A19="","",E19+G19)</f>
        <v/>
      </c>
    </row>
    <row r="20">
      <c r="A20" s="16" t="n"/>
      <c r="B20" s="17" t="n"/>
      <c r="C20" s="18" t="n"/>
      <c r="D20" s="18" t="n"/>
      <c r="E20" s="19">
        <f>IF(A20="","",ROUND(B20*C20-D20,2))</f>
        <v/>
      </c>
      <c r="F20" s="28" t="n"/>
      <c r="G20" s="19">
        <f>IF(A20="","",ROUND(E20*F20,2))</f>
        <v/>
      </c>
      <c r="H20" s="19">
        <f>IF(A20="","",E20+G20)</f>
        <v/>
      </c>
    </row>
    <row r="21">
      <c r="A21" s="16" t="n"/>
      <c r="B21" s="17" t="n"/>
      <c r="C21" s="18" t="n"/>
      <c r="D21" s="18" t="n"/>
      <c r="E21" s="19">
        <f>IF(A21="","",ROUND(B21*C21-D21,2))</f>
        <v/>
      </c>
      <c r="F21" s="28" t="n"/>
      <c r="G21" s="19">
        <f>IF(A21="","",ROUND(E21*F21,2))</f>
        <v/>
      </c>
      <c r="H21" s="19">
        <f>IF(A21="","",E21+G21)</f>
        <v/>
      </c>
    </row>
    <row r="22">
      <c r="A22" s="16" t="n"/>
      <c r="B22" s="17" t="n"/>
      <c r="C22" s="18" t="n"/>
      <c r="D22" s="18" t="n"/>
      <c r="E22" s="19">
        <f>IF(A22="","",ROUND(B22*C22-D22,2))</f>
        <v/>
      </c>
      <c r="F22" s="28" t="n"/>
      <c r="G22" s="19">
        <f>IF(A22="","",ROUND(E22*F22,2))</f>
        <v/>
      </c>
      <c r="H22" s="19">
        <f>IF(A22="","",E22+G22)</f>
        <v/>
      </c>
    </row>
    <row r="24">
      <c r="F24" s="8" t="inlineStr">
        <is>
          <t>Total excluding VAT (AED)</t>
        </is>
      </c>
      <c r="H24" s="20">
        <f>SUM(E13:E22)</f>
        <v/>
      </c>
    </row>
    <row r="25">
      <c r="F25" s="8" t="inlineStr">
        <is>
          <t>Total VAT (AED)</t>
        </is>
      </c>
      <c r="H25" s="20">
        <f>SUM(G13:G22)</f>
        <v/>
      </c>
    </row>
    <row r="26">
      <c r="F26" s="25" t="inlineStr">
        <is>
          <t>Total amount payable (AED)</t>
        </is>
      </c>
      <c r="G26" s="29" t="n"/>
      <c r="H26" s="26">
        <f>SUM(H13:H22)</f>
        <v/>
      </c>
    </row>
    <row r="28">
      <c r="A28" s="3" t="inlineStr">
        <is>
          <t>Notes</t>
        </is>
      </c>
    </row>
    <row r="29">
      <c r="A29" s="9" t="inlineStr">
        <is>
          <t>Invoiced in another currency? Show the exchange rate and its source, with the VAT in AED.</t>
        </is>
      </c>
    </row>
    <row r="30">
      <c r="A30" s="9" t="inlineStr">
        <is>
          <t>Reverse charge? State that the customer must account for the VAT, citing the law.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3" customWidth="1" min="3" max="3"/>
    <col width="12" customWidth="1" min="4" max="4"/>
    <col width="13" customWidth="1" min="5" max="5"/>
    <col width="13" customWidth="1" min="6" max="6"/>
    <col width="13" customWidth="1" min="7" max="7"/>
    <col width="11" customWidth="1" min="8" max="8"/>
    <col width="10" customWidth="1" min="9" max="9"/>
    <col width="22" customWidth="1" min="11" max="11"/>
    <col width="14" customWidth="1" min="12" max="12"/>
  </cols>
  <sheetData>
    <row r="1">
      <c r="A1" s="1" t="inlineStr">
        <is>
          <t>Invoice log and aging</t>
        </is>
      </c>
    </row>
    <row r="2">
      <c r="A2" s="2" t="inlineStr">
        <is>
          <t>One row per invoice. Enter the date paid when the money arrives.</t>
        </is>
      </c>
    </row>
    <row r="3">
      <c r="A3" s="4" t="inlineStr">
        <is>
          <t>As of</t>
        </is>
      </c>
      <c r="B3" s="10">
        <f>TODAY()</f>
        <v/>
      </c>
    </row>
    <row r="5">
      <c r="A5" s="14" t="inlineStr">
        <is>
          <t>Invoice number</t>
        </is>
      </c>
      <c r="B5" s="15" t="inlineStr">
        <is>
          <t>Customer</t>
        </is>
      </c>
      <c r="C5" s="15" t="inlineStr">
        <is>
          <t>Issue date</t>
        </is>
      </c>
      <c r="D5" s="15" t="inlineStr">
        <is>
          <t>Terms (days)</t>
        </is>
      </c>
      <c r="E5" s="15" t="inlineStr">
        <is>
          <t>Due date</t>
        </is>
      </c>
      <c r="F5" s="15" t="inlineStr">
        <is>
          <t>Amount</t>
        </is>
      </c>
      <c r="G5" s="15" t="inlineStr">
        <is>
          <t>Date paid</t>
        </is>
      </c>
      <c r="H5" s="15" t="inlineStr">
        <is>
          <t>Status</t>
        </is>
      </c>
      <c r="I5" s="15" t="inlineStr">
        <is>
          <t>Days late</t>
        </is>
      </c>
      <c r="K5" s="3" t="inlineStr">
        <is>
          <t>Money owed, by age</t>
        </is>
      </c>
    </row>
    <row r="6">
      <c r="A6" s="9" t="inlineStr">
        <is>
          <t>INV-1001</t>
        </is>
      </c>
      <c r="B6" s="9" t="inlineStr">
        <is>
          <t>Customer A</t>
        </is>
      </c>
      <c r="C6" s="10">
        <f>TODAY()-75</f>
        <v/>
      </c>
      <c r="D6" s="11" t="n">
        <v>30</v>
      </c>
      <c r="E6" s="30">
        <f>IF(A6="","",C6+D6)</f>
        <v/>
      </c>
      <c r="F6" s="21" t="n">
        <v>2400</v>
      </c>
      <c r="G6" s="10" t="n"/>
      <c r="H6" s="27">
        <f>IF(A6="","",IF(G6&lt;&gt;"","Paid",IF($B$3&gt;E6,"Late","Open")))</f>
        <v/>
      </c>
      <c r="I6" s="31">
        <f>IF(H6="Late",$B$3-E6,"")</f>
        <v/>
      </c>
      <c r="K6" s="27" t="inlineStr">
        <is>
          <t>Not yet due</t>
        </is>
      </c>
      <c r="L6" s="20">
        <f>SUMIFS($F$6:$F$45,$H$6:$H$45,"Open")</f>
        <v/>
      </c>
    </row>
    <row r="7">
      <c r="A7" s="9" t="inlineStr">
        <is>
          <t>INV-1002</t>
        </is>
      </c>
      <c r="B7" s="9" t="inlineStr">
        <is>
          <t>Customer B</t>
        </is>
      </c>
      <c r="C7" s="10">
        <f>TODAY()-60</f>
        <v/>
      </c>
      <c r="D7" s="11" t="n">
        <v>30</v>
      </c>
      <c r="E7" s="30">
        <f>IF(A7="","",C7+D7)</f>
        <v/>
      </c>
      <c r="F7" s="21" t="n">
        <v>1800</v>
      </c>
      <c r="G7" s="10">
        <f>TODAY()-35</f>
        <v/>
      </c>
      <c r="H7" s="27">
        <f>IF(A7="","",IF(G7&lt;&gt;"","Paid",IF($B$3&gt;E7,"Late","Open")))</f>
        <v/>
      </c>
      <c r="I7" s="31">
        <f>IF(H7="Late",$B$3-E7,"")</f>
        <v/>
      </c>
      <c r="K7" s="27" t="inlineStr">
        <is>
          <t>1 to 30 days late</t>
        </is>
      </c>
      <c r="L7" s="20">
        <f>SUMIFS($F$6:$F$45,$H$6:$H$45,"Late",$I$6:$I$45,"&lt;=30")</f>
        <v/>
      </c>
    </row>
    <row r="8">
      <c r="A8" s="9" t="inlineStr">
        <is>
          <t>INV-1003</t>
        </is>
      </c>
      <c r="B8" s="9" t="inlineStr">
        <is>
          <t>Customer C</t>
        </is>
      </c>
      <c r="C8" s="10">
        <f>TODAY()-40</f>
        <v/>
      </c>
      <c r="D8" s="11" t="n">
        <v>30</v>
      </c>
      <c r="E8" s="30">
        <f>IF(A8="","",C8+D8)</f>
        <v/>
      </c>
      <c r="F8" s="21" t="n">
        <v>1150</v>
      </c>
      <c r="G8" s="10" t="n"/>
      <c r="H8" s="27">
        <f>IF(A8="","",IF(G8&lt;&gt;"","Paid",IF($B$3&gt;E8,"Late","Open")))</f>
        <v/>
      </c>
      <c r="I8" s="31">
        <f>IF(H8="Late",$B$3-E8,"")</f>
        <v/>
      </c>
      <c r="K8" s="27" t="inlineStr">
        <is>
          <t>31 to 60 days late</t>
        </is>
      </c>
      <c r="L8" s="20">
        <f>SUMIFS($F$6:$F$45,$H$6:$H$45,"Late",$I$6:$I$45,"&gt;30",$I$6:$I$45,"&lt;=60")</f>
        <v/>
      </c>
    </row>
    <row r="9">
      <c r="A9" s="9" t="inlineStr">
        <is>
          <t>INV-1004</t>
        </is>
      </c>
      <c r="B9" s="9" t="inlineStr">
        <is>
          <t>Customer A</t>
        </is>
      </c>
      <c r="C9" s="10">
        <f>TODAY()-20</f>
        <v/>
      </c>
      <c r="D9" s="11" t="n">
        <v>30</v>
      </c>
      <c r="E9" s="30">
        <f>IF(A9="","",C9+D9)</f>
        <v/>
      </c>
      <c r="F9" s="21" t="n">
        <v>595.08</v>
      </c>
      <c r="G9" s="10" t="n"/>
      <c r="H9" s="27">
        <f>IF(A9="","",IF(G9&lt;&gt;"","Paid",IF($B$3&gt;E9,"Late","Open")))</f>
        <v/>
      </c>
      <c r="I9" s="31">
        <f>IF(H9="Late",$B$3-E9,"")</f>
        <v/>
      </c>
      <c r="K9" s="27" t="inlineStr">
        <is>
          <t>61 to 90 days late</t>
        </is>
      </c>
      <c r="L9" s="20">
        <f>SUMIFS($F$6:$F$45,$H$6:$H$45,"Late",$I$6:$I$45,"&gt;60",$I$6:$I$45,"&lt;=90")</f>
        <v/>
      </c>
    </row>
    <row r="10">
      <c r="A10" s="9" t="inlineStr">
        <is>
          <t>INV-1005</t>
        </is>
      </c>
      <c r="B10" s="9" t="inlineStr">
        <is>
          <t>Customer D</t>
        </is>
      </c>
      <c r="C10" s="10">
        <f>TODAY()-130</f>
        <v/>
      </c>
      <c r="D10" s="11" t="n">
        <v>30</v>
      </c>
      <c r="E10" s="30">
        <f>IF(A10="","",C10+D10)</f>
        <v/>
      </c>
      <c r="F10" s="21" t="n">
        <v>780</v>
      </c>
      <c r="G10" s="10" t="n"/>
      <c r="H10" s="27">
        <f>IF(A10="","",IF(G10&lt;&gt;"","Paid",IF($B$3&gt;E10,"Late","Open")))</f>
        <v/>
      </c>
      <c r="I10" s="31">
        <f>IF(H10="Late",$B$3-E10,"")</f>
        <v/>
      </c>
      <c r="K10" s="27" t="inlineStr">
        <is>
          <t>Over 90 days late</t>
        </is>
      </c>
      <c r="L10" s="20">
        <f>SUMIFS($F$6:$F$45,$H$6:$H$45,"Late",$I$6:$I$45,"&gt;90")</f>
        <v/>
      </c>
    </row>
    <row r="11">
      <c r="A11" s="9" t="inlineStr">
        <is>
          <t>INV-1006</t>
        </is>
      </c>
      <c r="B11" s="9" t="inlineStr">
        <is>
          <t>Customer E</t>
        </is>
      </c>
      <c r="C11" s="10">
        <f>TODAY()-100</f>
        <v/>
      </c>
      <c r="D11" s="11" t="n">
        <v>30</v>
      </c>
      <c r="E11" s="30">
        <f>IF(A11="","",C11+D11)</f>
        <v/>
      </c>
      <c r="F11" s="21" t="n">
        <v>3200</v>
      </c>
      <c r="G11" s="10" t="n"/>
      <c r="H11" s="27">
        <f>IF(A11="","",IF(G11&lt;&gt;"","Paid",IF($B$3&gt;E11,"Late","Open")))</f>
        <v/>
      </c>
      <c r="I11" s="31">
        <f>IF(H11="Late",$B$3-E11,"")</f>
        <v/>
      </c>
      <c r="K11" s="32" t="inlineStr">
        <is>
          <t>Total owed</t>
        </is>
      </c>
      <c r="L11" s="33">
        <f>SUM(L6:L10)</f>
        <v/>
      </c>
    </row>
    <row r="12">
      <c r="C12" s="10" t="n"/>
      <c r="E12" s="30">
        <f>IF(A12="","",C12+D12)</f>
        <v/>
      </c>
      <c r="F12" s="21" t="n"/>
      <c r="G12" s="10" t="n"/>
      <c r="H12" s="27">
        <f>IF(A12="","",IF(G12&lt;&gt;"","Paid",IF($B$3&gt;E12,"Late","Open")))</f>
        <v/>
      </c>
      <c r="I12" s="31">
        <f>IF(H12="Late",$B$3-E12,"")</f>
        <v/>
      </c>
    </row>
    <row r="13">
      <c r="C13" s="10" t="n"/>
      <c r="E13" s="30">
        <f>IF(A13="","",C13+D13)</f>
        <v/>
      </c>
      <c r="F13" s="21" t="n"/>
      <c r="G13" s="10" t="n"/>
      <c r="H13" s="27">
        <f>IF(A13="","",IF(G13&lt;&gt;"","Paid",IF($B$3&gt;E13,"Late","Open")))</f>
        <v/>
      </c>
      <c r="I13" s="31">
        <f>IF(H13="Late",$B$3-E13,"")</f>
        <v/>
      </c>
    </row>
    <row r="14">
      <c r="C14" s="10" t="n"/>
      <c r="E14" s="30">
        <f>IF(A14="","",C14+D14)</f>
        <v/>
      </c>
      <c r="F14" s="21" t="n"/>
      <c r="G14" s="10" t="n"/>
      <c r="H14" s="27">
        <f>IF(A14="","",IF(G14&lt;&gt;"","Paid",IF($B$3&gt;E14,"Late","Open")))</f>
        <v/>
      </c>
      <c r="I14" s="31">
        <f>IF(H14="Late",$B$3-E14,"")</f>
        <v/>
      </c>
    </row>
    <row r="15">
      <c r="C15" s="10" t="n"/>
      <c r="E15" s="30">
        <f>IF(A15="","",C15+D15)</f>
        <v/>
      </c>
      <c r="F15" s="21" t="n"/>
      <c r="G15" s="10" t="n"/>
      <c r="H15" s="27">
        <f>IF(A15="","",IF(G15&lt;&gt;"","Paid",IF($B$3&gt;E15,"Late","Open")))</f>
        <v/>
      </c>
      <c r="I15" s="31">
        <f>IF(H15="Late",$B$3-E15,"")</f>
        <v/>
      </c>
    </row>
    <row r="16">
      <c r="C16" s="10" t="n"/>
      <c r="E16" s="30">
        <f>IF(A16="","",C16+D16)</f>
        <v/>
      </c>
      <c r="F16" s="21" t="n"/>
      <c r="G16" s="10" t="n"/>
      <c r="H16" s="27">
        <f>IF(A16="","",IF(G16&lt;&gt;"","Paid",IF($B$3&gt;E16,"Late","Open")))</f>
        <v/>
      </c>
      <c r="I16" s="31">
        <f>IF(H16="Late",$B$3-E16,"")</f>
        <v/>
      </c>
    </row>
    <row r="17">
      <c r="C17" s="10" t="n"/>
      <c r="E17" s="30">
        <f>IF(A17="","",C17+D17)</f>
        <v/>
      </c>
      <c r="F17" s="21" t="n"/>
      <c r="G17" s="10" t="n"/>
      <c r="H17" s="27">
        <f>IF(A17="","",IF(G17&lt;&gt;"","Paid",IF($B$3&gt;E17,"Late","Open")))</f>
        <v/>
      </c>
      <c r="I17" s="31">
        <f>IF(H17="Late",$B$3-E17,"")</f>
        <v/>
      </c>
    </row>
    <row r="18">
      <c r="C18" s="10" t="n"/>
      <c r="E18" s="30">
        <f>IF(A18="","",C18+D18)</f>
        <v/>
      </c>
      <c r="F18" s="21" t="n"/>
      <c r="G18" s="10" t="n"/>
      <c r="H18" s="27">
        <f>IF(A18="","",IF(G18&lt;&gt;"","Paid",IF($B$3&gt;E18,"Late","Open")))</f>
        <v/>
      </c>
      <c r="I18" s="31">
        <f>IF(H18="Late",$B$3-E18,"")</f>
        <v/>
      </c>
    </row>
    <row r="19">
      <c r="C19" s="10" t="n"/>
      <c r="E19" s="30">
        <f>IF(A19="","",C19+D19)</f>
        <v/>
      </c>
      <c r="F19" s="21" t="n"/>
      <c r="G19" s="10" t="n"/>
      <c r="H19" s="27">
        <f>IF(A19="","",IF(G19&lt;&gt;"","Paid",IF($B$3&gt;E19,"Late","Open")))</f>
        <v/>
      </c>
      <c r="I19" s="31">
        <f>IF(H19="Late",$B$3-E19,"")</f>
        <v/>
      </c>
    </row>
    <row r="20">
      <c r="C20" s="10" t="n"/>
      <c r="E20" s="30">
        <f>IF(A20="","",C20+D20)</f>
        <v/>
      </c>
      <c r="F20" s="21" t="n"/>
      <c r="G20" s="10" t="n"/>
      <c r="H20" s="27">
        <f>IF(A20="","",IF(G20&lt;&gt;"","Paid",IF($B$3&gt;E20,"Late","Open")))</f>
        <v/>
      </c>
      <c r="I20" s="31">
        <f>IF(H20="Late",$B$3-E20,"")</f>
        <v/>
      </c>
    </row>
    <row r="21">
      <c r="C21" s="10" t="n"/>
      <c r="E21" s="30">
        <f>IF(A21="","",C21+D21)</f>
        <v/>
      </c>
      <c r="F21" s="21" t="n"/>
      <c r="G21" s="10" t="n"/>
      <c r="H21" s="27">
        <f>IF(A21="","",IF(G21&lt;&gt;"","Paid",IF($B$3&gt;E21,"Late","Open")))</f>
        <v/>
      </c>
      <c r="I21" s="31">
        <f>IF(H21="Late",$B$3-E21,"")</f>
        <v/>
      </c>
    </row>
    <row r="22">
      <c r="C22" s="10" t="n"/>
      <c r="E22" s="30">
        <f>IF(A22="","",C22+D22)</f>
        <v/>
      </c>
      <c r="F22" s="21" t="n"/>
      <c r="G22" s="10" t="n"/>
      <c r="H22" s="27">
        <f>IF(A22="","",IF(G22&lt;&gt;"","Paid",IF($B$3&gt;E22,"Late","Open")))</f>
        <v/>
      </c>
      <c r="I22" s="31">
        <f>IF(H22="Late",$B$3-E22,"")</f>
        <v/>
      </c>
    </row>
    <row r="23">
      <c r="C23" s="10" t="n"/>
      <c r="E23" s="30">
        <f>IF(A23="","",C23+D23)</f>
        <v/>
      </c>
      <c r="F23" s="21" t="n"/>
      <c r="G23" s="10" t="n"/>
      <c r="H23" s="27">
        <f>IF(A23="","",IF(G23&lt;&gt;"","Paid",IF($B$3&gt;E23,"Late","Open")))</f>
        <v/>
      </c>
      <c r="I23" s="31">
        <f>IF(H23="Late",$B$3-E23,"")</f>
        <v/>
      </c>
    </row>
    <row r="24">
      <c r="C24" s="10" t="n"/>
      <c r="E24" s="30">
        <f>IF(A24="","",C24+D24)</f>
        <v/>
      </c>
      <c r="F24" s="21" t="n"/>
      <c r="G24" s="10" t="n"/>
      <c r="H24" s="27">
        <f>IF(A24="","",IF(G24&lt;&gt;"","Paid",IF($B$3&gt;E24,"Late","Open")))</f>
        <v/>
      </c>
      <c r="I24" s="31">
        <f>IF(H24="Late",$B$3-E24,"")</f>
        <v/>
      </c>
    </row>
    <row r="25">
      <c r="C25" s="10" t="n"/>
      <c r="E25" s="30">
        <f>IF(A25="","",C25+D25)</f>
        <v/>
      </c>
      <c r="F25" s="21" t="n"/>
      <c r="G25" s="10" t="n"/>
      <c r="H25" s="27">
        <f>IF(A25="","",IF(G25&lt;&gt;"","Paid",IF($B$3&gt;E25,"Late","Open")))</f>
        <v/>
      </c>
      <c r="I25" s="31">
        <f>IF(H25="Late",$B$3-E25,"")</f>
        <v/>
      </c>
    </row>
    <row r="26">
      <c r="C26" s="10" t="n"/>
      <c r="E26" s="30">
        <f>IF(A26="","",C26+D26)</f>
        <v/>
      </c>
      <c r="F26" s="21" t="n"/>
      <c r="G26" s="10" t="n"/>
      <c r="H26" s="27">
        <f>IF(A26="","",IF(G26&lt;&gt;"","Paid",IF($B$3&gt;E26,"Late","Open")))</f>
        <v/>
      </c>
      <c r="I26" s="31">
        <f>IF(H26="Late",$B$3-E26,"")</f>
        <v/>
      </c>
    </row>
    <row r="27">
      <c r="C27" s="10" t="n"/>
      <c r="E27" s="30">
        <f>IF(A27="","",C27+D27)</f>
        <v/>
      </c>
      <c r="F27" s="21" t="n"/>
      <c r="G27" s="10" t="n"/>
      <c r="H27" s="27">
        <f>IF(A27="","",IF(G27&lt;&gt;"","Paid",IF($B$3&gt;E27,"Late","Open")))</f>
        <v/>
      </c>
      <c r="I27" s="31">
        <f>IF(H27="Late",$B$3-E27,"")</f>
        <v/>
      </c>
    </row>
    <row r="28">
      <c r="C28" s="10" t="n"/>
      <c r="E28" s="30">
        <f>IF(A28="","",C28+D28)</f>
        <v/>
      </c>
      <c r="F28" s="21" t="n"/>
      <c r="G28" s="10" t="n"/>
      <c r="H28" s="27">
        <f>IF(A28="","",IF(G28&lt;&gt;"","Paid",IF($B$3&gt;E28,"Late","Open")))</f>
        <v/>
      </c>
      <c r="I28" s="31">
        <f>IF(H28="Late",$B$3-E28,"")</f>
        <v/>
      </c>
    </row>
    <row r="29">
      <c r="C29" s="10" t="n"/>
      <c r="E29" s="30">
        <f>IF(A29="","",C29+D29)</f>
        <v/>
      </c>
      <c r="F29" s="21" t="n"/>
      <c r="G29" s="10" t="n"/>
      <c r="H29" s="27">
        <f>IF(A29="","",IF(G29&lt;&gt;"","Paid",IF($B$3&gt;E29,"Late","Open")))</f>
        <v/>
      </c>
      <c r="I29" s="31">
        <f>IF(H29="Late",$B$3-E29,"")</f>
        <v/>
      </c>
    </row>
    <row r="30">
      <c r="C30" s="10" t="n"/>
      <c r="E30" s="30">
        <f>IF(A30="","",C30+D30)</f>
        <v/>
      </c>
      <c r="F30" s="21" t="n"/>
      <c r="G30" s="10" t="n"/>
      <c r="H30" s="27">
        <f>IF(A30="","",IF(G30&lt;&gt;"","Paid",IF($B$3&gt;E30,"Late","Open")))</f>
        <v/>
      </c>
      <c r="I30" s="31">
        <f>IF(H30="Late",$B$3-E30,"")</f>
        <v/>
      </c>
    </row>
    <row r="31">
      <c r="C31" s="10" t="n"/>
      <c r="E31" s="30">
        <f>IF(A31="","",C31+D31)</f>
        <v/>
      </c>
      <c r="F31" s="21" t="n"/>
      <c r="G31" s="10" t="n"/>
      <c r="H31" s="27">
        <f>IF(A31="","",IF(G31&lt;&gt;"","Paid",IF($B$3&gt;E31,"Late","Open")))</f>
        <v/>
      </c>
      <c r="I31" s="31">
        <f>IF(H31="Late",$B$3-E31,"")</f>
        <v/>
      </c>
    </row>
    <row r="32">
      <c r="C32" s="10" t="n"/>
      <c r="E32" s="30">
        <f>IF(A32="","",C32+D32)</f>
        <v/>
      </c>
      <c r="F32" s="21" t="n"/>
      <c r="G32" s="10" t="n"/>
      <c r="H32" s="27">
        <f>IF(A32="","",IF(G32&lt;&gt;"","Paid",IF($B$3&gt;E32,"Late","Open")))</f>
        <v/>
      </c>
      <c r="I32" s="31">
        <f>IF(H32="Late",$B$3-E32,"")</f>
        <v/>
      </c>
    </row>
    <row r="33">
      <c r="C33" s="10" t="n"/>
      <c r="E33" s="30">
        <f>IF(A33="","",C33+D33)</f>
        <v/>
      </c>
      <c r="F33" s="21" t="n"/>
      <c r="G33" s="10" t="n"/>
      <c r="H33" s="27">
        <f>IF(A33="","",IF(G33&lt;&gt;"","Paid",IF($B$3&gt;E33,"Late","Open")))</f>
        <v/>
      </c>
      <c r="I33" s="31">
        <f>IF(H33="Late",$B$3-E33,"")</f>
        <v/>
      </c>
    </row>
    <row r="34">
      <c r="C34" s="10" t="n"/>
      <c r="E34" s="30">
        <f>IF(A34="","",C34+D34)</f>
        <v/>
      </c>
      <c r="F34" s="21" t="n"/>
      <c r="G34" s="10" t="n"/>
      <c r="H34" s="27">
        <f>IF(A34="","",IF(G34&lt;&gt;"","Paid",IF($B$3&gt;E34,"Late","Open")))</f>
        <v/>
      </c>
      <c r="I34" s="31">
        <f>IF(H34="Late",$B$3-E34,"")</f>
        <v/>
      </c>
    </row>
    <row r="35">
      <c r="C35" s="10" t="n"/>
      <c r="E35" s="30">
        <f>IF(A35="","",C35+D35)</f>
        <v/>
      </c>
      <c r="F35" s="21" t="n"/>
      <c r="G35" s="10" t="n"/>
      <c r="H35" s="27">
        <f>IF(A35="","",IF(G35&lt;&gt;"","Paid",IF($B$3&gt;E35,"Late","Open")))</f>
        <v/>
      </c>
      <c r="I35" s="31">
        <f>IF(H35="Late",$B$3-E35,"")</f>
        <v/>
      </c>
    </row>
    <row r="36">
      <c r="C36" s="10" t="n"/>
      <c r="E36" s="30">
        <f>IF(A36="","",C36+D36)</f>
        <v/>
      </c>
      <c r="F36" s="21" t="n"/>
      <c r="G36" s="10" t="n"/>
      <c r="H36" s="27">
        <f>IF(A36="","",IF(G36&lt;&gt;"","Paid",IF($B$3&gt;E36,"Late","Open")))</f>
        <v/>
      </c>
      <c r="I36" s="31">
        <f>IF(H36="Late",$B$3-E36,"")</f>
        <v/>
      </c>
    </row>
    <row r="37">
      <c r="C37" s="10" t="n"/>
      <c r="E37" s="30">
        <f>IF(A37="","",C37+D37)</f>
        <v/>
      </c>
      <c r="F37" s="21" t="n"/>
      <c r="G37" s="10" t="n"/>
      <c r="H37" s="27">
        <f>IF(A37="","",IF(G37&lt;&gt;"","Paid",IF($B$3&gt;E37,"Late","Open")))</f>
        <v/>
      </c>
      <c r="I37" s="31">
        <f>IF(H37="Late",$B$3-E37,"")</f>
        <v/>
      </c>
    </row>
    <row r="38">
      <c r="C38" s="10" t="n"/>
      <c r="E38" s="30">
        <f>IF(A38="","",C38+D38)</f>
        <v/>
      </c>
      <c r="F38" s="21" t="n"/>
      <c r="G38" s="10" t="n"/>
      <c r="H38" s="27">
        <f>IF(A38="","",IF(G38&lt;&gt;"","Paid",IF($B$3&gt;E38,"Late","Open")))</f>
        <v/>
      </c>
      <c r="I38" s="31">
        <f>IF(H38="Late",$B$3-E38,"")</f>
        <v/>
      </c>
    </row>
    <row r="39">
      <c r="C39" s="10" t="n"/>
      <c r="E39" s="30">
        <f>IF(A39="","",C39+D39)</f>
        <v/>
      </c>
      <c r="F39" s="21" t="n"/>
      <c r="G39" s="10" t="n"/>
      <c r="H39" s="27">
        <f>IF(A39="","",IF(G39&lt;&gt;"","Paid",IF($B$3&gt;E39,"Late","Open")))</f>
        <v/>
      </c>
      <c r="I39" s="31">
        <f>IF(H39="Late",$B$3-E39,"")</f>
        <v/>
      </c>
    </row>
    <row r="40">
      <c r="C40" s="10" t="n"/>
      <c r="E40" s="30">
        <f>IF(A40="","",C40+D40)</f>
        <v/>
      </c>
      <c r="F40" s="21" t="n"/>
      <c r="G40" s="10" t="n"/>
      <c r="H40" s="27">
        <f>IF(A40="","",IF(G40&lt;&gt;"","Paid",IF($B$3&gt;E40,"Late","Open")))</f>
        <v/>
      </c>
      <c r="I40" s="31">
        <f>IF(H40="Late",$B$3-E40,"")</f>
        <v/>
      </c>
    </row>
    <row r="41">
      <c r="C41" s="10" t="n"/>
      <c r="E41" s="30">
        <f>IF(A41="","",C41+D41)</f>
        <v/>
      </c>
      <c r="F41" s="21" t="n"/>
      <c r="G41" s="10" t="n"/>
      <c r="H41" s="27">
        <f>IF(A41="","",IF(G41&lt;&gt;"","Paid",IF($B$3&gt;E41,"Late","Open")))</f>
        <v/>
      </c>
      <c r="I41" s="31">
        <f>IF(H41="Late",$B$3-E41,"")</f>
        <v/>
      </c>
    </row>
    <row r="42">
      <c r="C42" s="10" t="n"/>
      <c r="E42" s="30">
        <f>IF(A42="","",C42+D42)</f>
        <v/>
      </c>
      <c r="F42" s="21" t="n"/>
      <c r="G42" s="10" t="n"/>
      <c r="H42" s="27">
        <f>IF(A42="","",IF(G42&lt;&gt;"","Paid",IF($B$3&gt;E42,"Late","Open")))</f>
        <v/>
      </c>
      <c r="I42" s="31">
        <f>IF(H42="Late",$B$3-E42,"")</f>
        <v/>
      </c>
    </row>
    <row r="43">
      <c r="C43" s="10" t="n"/>
      <c r="E43" s="30">
        <f>IF(A43="","",C43+D43)</f>
        <v/>
      </c>
      <c r="F43" s="21" t="n"/>
      <c r="G43" s="10" t="n"/>
      <c r="H43" s="27">
        <f>IF(A43="","",IF(G43&lt;&gt;"","Paid",IF($B$3&gt;E43,"Late","Open")))</f>
        <v/>
      </c>
      <c r="I43" s="31">
        <f>IF(H43="Late",$B$3-E43,"")</f>
        <v/>
      </c>
    </row>
    <row r="44">
      <c r="C44" s="10" t="n"/>
      <c r="E44" s="30">
        <f>IF(A44="","",C44+D44)</f>
        <v/>
      </c>
      <c r="F44" s="21" t="n"/>
      <c r="G44" s="10" t="n"/>
      <c r="H44" s="27">
        <f>IF(A44="","",IF(G44&lt;&gt;"","Paid",IF($B$3&gt;E44,"Late","Open")))</f>
        <v/>
      </c>
      <c r="I44" s="31">
        <f>IF(H44="Late",$B$3-E44,"")</f>
        <v/>
      </c>
    </row>
    <row r="45">
      <c r="C45" s="10" t="n"/>
      <c r="E45" s="30">
        <f>IF(A45="","",C45+D45)</f>
        <v/>
      </c>
      <c r="F45" s="21" t="n"/>
      <c r="G45" s="10" t="n"/>
      <c r="H45" s="27">
        <f>IF(A45="","",IF(G45&lt;&gt;"","Paid",IF($B$3&gt;E45,"Late","Open")))</f>
        <v/>
      </c>
      <c r="I45" s="31">
        <f>IF(H45="Late",$B$3-E45,"")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2026-09-16T17:50:58Z</dcterms:created>
  <dcterms:modified xmlns:dcterms="http://purl.org/dc/terms/" xmlns:xsi="http://www.w3.org/2001/XMLSchema-instance" xsi:type="dcterms:W3CDTF">2026-09-16T17:50:58Z</dcterms:modified>
</cp:coreProperties>
</file>