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drawings/drawing1.xml" ContentType="application/vnd.openxmlformats-officedocument.drawing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ow to use" sheetId="1" state="visible" r:id="rId1"/>
    <sheet name="Break-even" sheetId="2" state="visible" r:id="rId2"/>
    <sheet name="What if" sheetId="3" state="visible" r:id="rId3"/>
    <sheet name="Graph" sheetId="4" state="visible" r:id="rId4"/>
    <sheet name="Dropshipping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$#,##0;($#,##0);&quot;-&quot;"/>
    <numFmt numFmtId="165" formatCode="$#,##0.00;($#,##0.00);&quot;-&quot;"/>
    <numFmt numFmtId="166" formatCode="0.0%;-0.0%;&quot;-&quot;"/>
    <numFmt numFmtId="167" formatCode="+#,##0;-#,##0;0"/>
  </numFmts>
  <fonts count="8">
    <font>
      <name val="Calibri"/>
      <family val="2"/>
      <color theme="1"/>
      <sz val="11"/>
      <scheme val="minor"/>
    </font>
    <font>
      <name val="Calibri"/>
      <b val="1"/>
      <color rgb="0026221B"/>
      <sz val="16"/>
    </font>
    <font>
      <name val="Calibri"/>
      <i val="1"/>
      <color rgb="006B645A"/>
      <sz val="10"/>
    </font>
    <font>
      <name val="Calibri"/>
      <b val="1"/>
      <color rgb="00B04A50"/>
      <sz val="10"/>
    </font>
    <font>
      <name val="Calibri"/>
      <color rgb="0026221B"/>
      <sz val="10"/>
    </font>
    <font>
      <name val="Calibri"/>
      <color rgb="001F4E9A"/>
      <sz val="10"/>
    </font>
    <font>
      <name val="Calibri"/>
      <b val="1"/>
      <color rgb="0026221B"/>
      <sz val="10"/>
    </font>
    <font>
      <name val="Calibri"/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E8DFD2"/>
      </patternFill>
    </fill>
    <fill>
      <patternFill patternType="solid">
        <fgColor rgb="0026221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6" fillId="0" borderId="0" pivotButton="0" quotePrefix="0" xfId="0"/>
    <xf numFmtId="0" fontId="4" fillId="0" borderId="0" applyAlignment="1" pivotButton="0" quotePrefix="0" xfId="0">
      <alignment vertical="top" wrapText="1"/>
    </xf>
    <xf numFmtId="0" fontId="4" fillId="0" borderId="0" pivotButton="0" quotePrefix="0" xfId="0"/>
    <xf numFmtId="164" fontId="5" fillId="0" borderId="0" pivotButton="0" quotePrefix="0" xfId="0"/>
    <xf numFmtId="165" fontId="5" fillId="0" borderId="0" pivotButton="0" quotePrefix="0" xfId="0"/>
    <xf numFmtId="3" fontId="5" fillId="0" borderId="0" pivotButton="0" quotePrefix="0" xfId="0"/>
    <xf numFmtId="165" fontId="4" fillId="0" borderId="0" pivotButton="0" quotePrefix="0" xfId="0"/>
    <xf numFmtId="166" fontId="4" fillId="0" borderId="0" pivotButton="0" quotePrefix="0" xfId="0"/>
    <xf numFmtId="0" fontId="6" fillId="2" borderId="0" pivotButton="0" quotePrefix="0" xfId="0"/>
    <xf numFmtId="3" fontId="6" fillId="2" borderId="0" pivotButton="0" quotePrefix="0" xfId="0"/>
    <xf numFmtId="164" fontId="6" fillId="2" borderId="0" pivotButton="0" quotePrefix="0" xfId="0"/>
    <xf numFmtId="3" fontId="4" fillId="0" borderId="0" pivotButton="0" quotePrefix="0" xfId="0"/>
    <xf numFmtId="164" fontId="4" fillId="0" borderId="0" pivotButton="0" quotePrefix="0" xfId="0"/>
    <xf numFmtId="0" fontId="7" fillId="3" borderId="0" applyAlignment="1" pivotButton="0" quotePrefix="0" xfId="0">
      <alignment horizontal="left"/>
    </xf>
    <xf numFmtId="0" fontId="7" fillId="3" borderId="0" applyAlignment="1" pivotButton="0" quotePrefix="0" xfId="0">
      <alignment horizontal="right"/>
    </xf>
    <xf numFmtId="167" fontId="4" fillId="0" borderId="0" pivotButton="0" quotePrefix="0" xfId="0"/>
    <xf numFmtId="166" fontId="5" fillId="0" borderId="0" pivotButton="0" quotePrefix="0" xfId="0"/>
    <xf numFmtId="165" fontId="6" fillId="2" borderId="0" pivotButton="0" quotePrefix="0" xfId="0"/>
    <xf numFmtId="2" fontId="6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charts/chart1.xml><?xml version="1.0" encoding="utf-8"?>
<chartSpace xmlns:a="http://schemas.openxmlformats.org/drawingml/2006/main" xmlns="http://schemas.openxmlformats.org/drawingml/2006/chart">
  <style val="2"/>
  <chart>
    <title>
      <tx>
        <rich>
          <a:bodyPr/>
          <a:p>
            <a:pPr>
              <a:defRPr/>
            </a:pPr>
            <a:r>
              <a:t>Break-even graph</a:t>
            </a:r>
          </a:p>
        </rich>
      </tx>
    </title>
    <plotArea>
      <scatterChart>
        <ser>
          <idx val="0"/>
          <order val="0"/>
          <tx>
            <strRef>
              <f>'Graph'!B4</f>
            </strRef>
          </tx>
          <spPr>
            <a:ln w="22000">
              <a:solidFill>
                <a:srgbClr val="3A6EA5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xVal>
            <numRef>
              <f>'Graph'!$A$5:$A$15</f>
            </numRef>
          </xVal>
          <yVal>
            <numRef>
              <f>'Graph'!$B$5:$B$15</f>
            </numRef>
          </yVal>
          <smooth val="0"/>
        </ser>
        <ser>
          <idx val="1"/>
          <order val="1"/>
          <tx>
            <strRef>
              <f>'Graph'!D4</f>
            </strRef>
          </tx>
          <spPr>
            <a:ln w="22000">
              <a:solidFill>
                <a:srgbClr val="B04A50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xVal>
            <numRef>
              <f>'Graph'!$A$5:$A$15</f>
            </numRef>
          </xVal>
          <yVal>
            <numRef>
              <f>'Graph'!$D$5:$D$15</f>
            </numRef>
          </yVal>
          <smooth val="0"/>
        </ser>
        <ser>
          <idx val="2"/>
          <order val="2"/>
          <tx>
            <strRef>
              <f>'Graph'!C4</f>
            </strRef>
          </tx>
          <spPr>
            <a:ln w="22000">
              <a:solidFill>
                <a:srgbClr val="8A8275"/>
              </a:solidFill>
              <a:prstDash val="dash"/>
            </a:ln>
          </spPr>
          <marker>
            <symbol val="none"/>
            <spPr>
              <a:ln>
                <a:prstDash val="solid"/>
              </a:ln>
            </spPr>
          </marker>
          <xVal>
            <numRef>
              <f>'Graph'!$A$5:$A$15</f>
            </numRef>
          </xVal>
          <yVal>
            <numRef>
              <f>'Graph'!$C$5:$C$15</f>
            </numRef>
          </yVal>
          <smooth val="0"/>
        </ser>
        <axId val="10"/>
        <axId val="20"/>
      </scatterChart>
      <valAx>
        <axId val="10"/>
        <scaling>
          <orientation val="minMax"/>
        </scaling>
        <delete val="0"/>
        <axPos val="l"/>
        <majorGridlines/>
        <title>
          <tx>
            <rich>
              <a:bodyPr/>
              <a:p>
                <a:pPr>
                  <a:defRPr/>
                </a:pPr>
                <a:r>
                  <a:t>Units sold</a:t>
                </a:r>
              </a:p>
            </rich>
          </tx>
        </title>
        <majorTickMark val="none"/>
        <minorTickMark val="none"/>
        <crossAx val="20"/>
      </valAx>
      <valAx>
        <axId val="20"/>
        <scaling>
          <orientation val="minMax"/>
        </scaling>
        <delete val="0"/>
        <axPos val="l"/>
        <majorGridlines/>
        <title>
          <tx>
            <rich>
              <a:bodyPr/>
              <a:p>
                <a:pPr>
                  <a:defRPr/>
                </a:pPr>
                <a:r>
                  <a:t>Dollars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6</col>
      <colOff>0</colOff>
      <row>3</row>
      <rowOff>0</rowOff>
    </from>
    <ext cx="6120000" cy="3240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4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showGridLines="0" workbookViewId="0">
      <selection activeCell="A1" sqref="A1"/>
    </sheetView>
  </sheetViews>
  <sheetFormatPr baseColWidth="8" defaultRowHeight="15"/>
  <cols>
    <col width="6" customWidth="1" min="1" max="1"/>
    <col width="100" customWidth="1" min="2" max="2"/>
  </cols>
  <sheetData>
    <row r="1">
      <c r="A1" s="1" t="inlineStr">
        <is>
          <t>How to use this break-even calculator</t>
        </is>
      </c>
    </row>
    <row r="2">
      <c r="A2" s="2" t="inlineStr">
        <is>
          <t>Free template from Excello (excelloservices.com). Example figures: replace the blue cells with your own.</t>
        </is>
      </c>
    </row>
    <row r="4">
      <c r="A4" s="3" t="inlineStr">
        <is>
          <t>Steps</t>
        </is>
      </c>
    </row>
    <row r="5">
      <c r="A5" s="4" t="n">
        <v>1</v>
      </c>
      <c r="B5" s="5" t="inlineStr">
        <is>
          <t>On the Break-even sheet, enter your fixed costs for a month, your selling price and the variable cost of one unit.</t>
        </is>
      </c>
    </row>
    <row r="6">
      <c r="A6" s="4" t="n">
        <v>2</v>
      </c>
      <c r="B6" s="5" t="inlineStr">
        <is>
          <t>Read the break-even units and sales. Add a target profit to see the units you need for it.</t>
        </is>
      </c>
    </row>
    <row r="7">
      <c r="A7" s="4" t="n">
        <v>3</v>
      </c>
      <c r="B7" s="5" t="inlineStr">
        <is>
          <t>Enter the units you expect to sell to see your profit and your margin of safety.</t>
        </is>
      </c>
    </row>
    <row r="8">
      <c r="A8" s="4" t="n">
        <v>4</v>
      </c>
      <c r="B8" s="5" t="inlineStr">
        <is>
          <t>Use the What if sheet to test a price change, a cheaper supplier or lower fixed costs.</t>
        </is>
      </c>
    </row>
    <row r="9">
      <c r="A9" s="4" t="n">
        <v>5</v>
      </c>
      <c r="B9" s="5" t="inlineStr">
        <is>
          <t>The Graph sheet draws revenue and total costs; the break-even point is where the two lines cross.</t>
        </is>
      </c>
    </row>
    <row r="10">
      <c r="A10" s="4" t="n">
        <v>6</v>
      </c>
      <c r="B10" s="5" t="inlineStr">
        <is>
          <t>Selling online with paid ads? Use the Dropshipping sheet for break-even ROAS and orders a month.</t>
        </is>
      </c>
    </row>
    <row r="12">
      <c r="A12" s="3" t="inlineStr">
        <is>
          <t>Notes</t>
        </is>
      </c>
    </row>
    <row r="13">
      <c r="B13" s="5" t="inlineStr">
        <is>
          <t>Break-even units = fixed costs / (price - variable cost per unit). Break-even sales = fixed costs / contribution margin ratio.</t>
        </is>
      </c>
    </row>
    <row r="14">
      <c r="B14" s="5" t="inlineStr">
        <is>
          <t>Fixed costs stay the same whatever you sell: rent, salaries, software, insurance. Variable costs rise with each sale: materials, shipping, payment fees, commissions.</t>
        </is>
      </c>
    </row>
    <row r="15">
      <c r="B15" s="5" t="inlineStr">
        <is>
          <t>Break-even ROAS = price / contribution before ads. Below that return on ad spend, each order loses money.</t>
        </is>
      </c>
    </row>
    <row r="16">
      <c r="B16" s="5" t="inlineStr">
        <is>
          <t>Use costs from closed, reconciled books. Example figures are illustrative.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22"/>
  <sheetViews>
    <sheetView workbookViewId="0">
      <selection activeCell="A1" sqref="A1"/>
    </sheetView>
  </sheetViews>
  <sheetFormatPr baseColWidth="8" defaultRowHeight="15"/>
  <cols>
    <col width="44" customWidth="1" min="1" max="1"/>
    <col width="16" customWidth="1" min="2" max="2"/>
  </cols>
  <sheetData>
    <row r="1">
      <c r="A1" s="1" t="inlineStr">
        <is>
          <t>Break-even calculator</t>
        </is>
      </c>
    </row>
    <row r="2">
      <c r="A2" s="2" t="inlineStr">
        <is>
          <t>Blue cells are inputs. Use monthly figures, or yearly ones, but not a mix.</t>
        </is>
      </c>
    </row>
    <row r="4">
      <c r="A4" s="3" t="inlineStr">
        <is>
          <t>Inputs</t>
        </is>
      </c>
    </row>
    <row r="5">
      <c r="A5" s="6" t="inlineStr">
        <is>
          <t>Fixed costs for the period</t>
        </is>
      </c>
      <c r="B5" s="7" t="n">
        <v>12000</v>
      </c>
    </row>
    <row r="6">
      <c r="A6" s="6" t="inlineStr">
        <is>
          <t>Selling price per unit</t>
        </is>
      </c>
      <c r="B6" s="8" t="n">
        <v>60</v>
      </c>
    </row>
    <row r="7">
      <c r="A7" s="6" t="inlineStr">
        <is>
          <t>Variable cost per unit</t>
        </is>
      </c>
      <c r="B7" s="8" t="n">
        <v>36</v>
      </c>
    </row>
    <row r="8">
      <c r="A8" s="6" t="inlineStr">
        <is>
          <t>Target profit for the period (optional)</t>
        </is>
      </c>
      <c r="B8" s="7" t="n">
        <v>6000</v>
      </c>
    </row>
    <row r="9">
      <c r="A9" s="6" t="inlineStr">
        <is>
          <t>Units you expect to sell (optional)</t>
        </is>
      </c>
      <c r="B9" s="9" t="n">
        <v>650</v>
      </c>
    </row>
    <row r="11">
      <c r="A11" s="3" t="inlineStr">
        <is>
          <t>Results</t>
        </is>
      </c>
    </row>
    <row r="12">
      <c r="A12" s="6" t="inlineStr">
        <is>
          <t>Contribution margin per unit</t>
        </is>
      </c>
      <c r="B12" s="10">
        <f>B6-B7</f>
        <v/>
      </c>
    </row>
    <row r="13">
      <c r="A13" s="6" t="inlineStr">
        <is>
          <t>Contribution margin ratio</t>
        </is>
      </c>
      <c r="B13" s="11">
        <f>IF(B6=0,"",B12/B6)</f>
        <v/>
      </c>
    </row>
    <row r="14">
      <c r="A14" s="12" t="inlineStr">
        <is>
          <t>Break-even units (rounded up)</t>
        </is>
      </c>
      <c r="B14" s="13">
        <f>IF(B12&lt;=0,"No break-even",ROUNDUP(B5/B12,0))</f>
        <v/>
      </c>
    </row>
    <row r="15">
      <c r="A15" s="12" t="inlineStr">
        <is>
          <t>Break-even sales</t>
        </is>
      </c>
      <c r="B15" s="14">
        <f>IF(B12&lt;=0,"No break-even",B5/B13)</f>
        <v/>
      </c>
    </row>
    <row r="16">
      <c r="A16" s="6" t="inlineStr">
        <is>
          <t>Units for the target profit (rounded up)</t>
        </is>
      </c>
      <c r="B16" s="15">
        <f>IF(B12&lt;=0,"",ROUNDUP((B5+B8)/B12,0))</f>
        <v/>
      </c>
    </row>
    <row r="17">
      <c r="A17" s="6" t="inlineStr">
        <is>
          <t>Sales for the target profit</t>
        </is>
      </c>
      <c r="B17" s="16">
        <f>IF(B12&lt;=0,"",(B5+B8)/B13)</f>
        <v/>
      </c>
    </row>
    <row r="18">
      <c r="A18" s="6" t="inlineStr">
        <is>
          <t>Profit at expected units</t>
        </is>
      </c>
      <c r="B18" s="16">
        <f>B9*B12-B5</f>
        <v/>
      </c>
    </row>
    <row r="19">
      <c r="A19" s="6" t="inlineStr">
        <is>
          <t>Margin of safety, units</t>
        </is>
      </c>
      <c r="B19" s="15">
        <f>IF(B12&lt;=0,"",B9-B14)</f>
        <v/>
      </c>
    </row>
    <row r="20">
      <c r="A20" s="6" t="inlineStr">
        <is>
          <t>Margin of safety, % of expected sales</t>
        </is>
      </c>
      <c r="B20" s="11">
        <f>IF(OR(B12&lt;=0,B9=0),"",(B9-B14)/B9)</f>
        <v/>
      </c>
    </row>
    <row r="22">
      <c r="A22" s="6" t="inlineStr">
        <is>
          <t>If the contribution margin is zero or less, every sale loses money and there is no break-even point.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H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20" customWidth="1" min="3" max="3"/>
    <col width="18" customWidth="1" min="4" max="4"/>
    <col width="11" customWidth="1" min="5" max="5"/>
    <col width="14" customWidth="1" min="6" max="6"/>
    <col width="17" customWidth="1" min="7" max="7"/>
    <col width="16" customWidth="1" min="8" max="8"/>
  </cols>
  <sheetData>
    <row r="1">
      <c r="A1" s="1" t="inlineStr">
        <is>
          <t>What moves the break-even point</t>
        </is>
      </c>
    </row>
    <row r="2">
      <c r="A2" s="2" t="inlineStr">
        <is>
          <t>Changes are applied to the inputs on the Break-even sheet.</t>
        </is>
      </c>
    </row>
    <row r="4">
      <c r="A4" s="17" t="inlineStr">
        <is>
          <t>Change</t>
        </is>
      </c>
      <c r="B4" s="18" t="inlineStr">
        <is>
          <t>Price change</t>
        </is>
      </c>
      <c r="C4" s="18" t="inlineStr">
        <is>
          <t>Variable cost change</t>
        </is>
      </c>
      <c r="D4" s="18" t="inlineStr">
        <is>
          <t>Fixed cost change</t>
        </is>
      </c>
      <c r="E4" s="18" t="inlineStr">
        <is>
          <t>Price</t>
        </is>
      </c>
      <c r="F4" s="18" t="inlineStr">
        <is>
          <t>Contribution</t>
        </is>
      </c>
      <c r="G4" s="18" t="inlineStr">
        <is>
          <t>Break-even units</t>
        </is>
      </c>
      <c r="H4" s="18" t="inlineStr">
        <is>
          <t>Change in units</t>
        </is>
      </c>
    </row>
    <row r="5">
      <c r="A5" s="6" t="inlineStr">
        <is>
          <t>Today</t>
        </is>
      </c>
      <c r="B5" s="8" t="n">
        <v>0</v>
      </c>
      <c r="C5" s="8" t="n">
        <v>0</v>
      </c>
      <c r="D5" s="7" t="n">
        <v>0</v>
      </c>
      <c r="E5" s="10">
        <f>'Break-even'!$B$6+B5</f>
        <v/>
      </c>
      <c r="F5" s="10">
        <f>E5-('Break-even'!$B$7+C5)</f>
        <v/>
      </c>
      <c r="G5" s="15">
        <f>IF(F5&lt;=0,"No break-even",ROUNDUP(('Break-even'!$B$5+D5)/F5,0))</f>
        <v/>
      </c>
      <c r="H5" s="19">
        <f>IF(OR(F5&lt;=0,$F$5&lt;=0),"",G5-$G$5)</f>
        <v/>
      </c>
    </row>
    <row r="6">
      <c r="A6" s="6" t="inlineStr">
        <is>
          <t>Raise the price by $5</t>
        </is>
      </c>
      <c r="B6" s="8" t="n">
        <v>5</v>
      </c>
      <c r="C6" s="8" t="n">
        <v>0</v>
      </c>
      <c r="D6" s="7" t="n">
        <v>0</v>
      </c>
      <c r="E6" s="10">
        <f>'Break-even'!$B$6+B6</f>
        <v/>
      </c>
      <c r="F6" s="10">
        <f>E6-('Break-even'!$B$7+C6)</f>
        <v/>
      </c>
      <c r="G6" s="15">
        <f>IF(F6&lt;=0,"No break-even",ROUNDUP(('Break-even'!$B$5+D6)/F6,0))</f>
        <v/>
      </c>
      <c r="H6" s="19">
        <f>IF(OR(F6&lt;=0,$F$5&lt;=0),"",G6-$G$5)</f>
        <v/>
      </c>
    </row>
    <row r="7">
      <c r="A7" s="6" t="inlineStr">
        <is>
          <t>Cut the price by $5</t>
        </is>
      </c>
      <c r="B7" s="8" t="n">
        <v>-5</v>
      </c>
      <c r="C7" s="8" t="n">
        <v>0</v>
      </c>
      <c r="D7" s="7" t="n">
        <v>0</v>
      </c>
      <c r="E7" s="10">
        <f>'Break-even'!$B$6+B7</f>
        <v/>
      </c>
      <c r="F7" s="10">
        <f>E7-('Break-even'!$B$7+C7)</f>
        <v/>
      </c>
      <c r="G7" s="15">
        <f>IF(F7&lt;=0,"No break-even",ROUNDUP(('Break-even'!$B$5+D7)/F7,0))</f>
        <v/>
      </c>
      <c r="H7" s="19">
        <f>IF(OR(F7&lt;=0,$F$5&lt;=0),"",G7-$G$5)</f>
        <v/>
      </c>
    </row>
    <row r="8">
      <c r="A8" s="6" t="inlineStr">
        <is>
          <t>Cut variable cost by $3</t>
        </is>
      </c>
      <c r="B8" s="8" t="n">
        <v>0</v>
      </c>
      <c r="C8" s="8" t="n">
        <v>-3</v>
      </c>
      <c r="D8" s="7" t="n">
        <v>0</v>
      </c>
      <c r="E8" s="10">
        <f>'Break-even'!$B$6+B8</f>
        <v/>
      </c>
      <c r="F8" s="10">
        <f>E8-('Break-even'!$B$7+C8)</f>
        <v/>
      </c>
      <c r="G8" s="15">
        <f>IF(F8&lt;=0,"No break-even",ROUNDUP(('Break-even'!$B$5+D8)/F8,0))</f>
        <v/>
      </c>
      <c r="H8" s="19">
        <f>IF(OR(F8&lt;=0,$F$5&lt;=0),"",G8-$G$5)</f>
        <v/>
      </c>
    </row>
    <row r="9">
      <c r="A9" s="6" t="inlineStr">
        <is>
          <t>Cut fixed costs by $2,000</t>
        </is>
      </c>
      <c r="B9" s="8" t="n">
        <v>0</v>
      </c>
      <c r="C9" s="8" t="n">
        <v>0</v>
      </c>
      <c r="D9" s="7" t="n">
        <v>-2000</v>
      </c>
      <c r="E9" s="10">
        <f>'Break-even'!$B$6+B9</f>
        <v/>
      </c>
      <c r="F9" s="10">
        <f>E9-('Break-even'!$B$7+C9)</f>
        <v/>
      </c>
      <c r="G9" s="15">
        <f>IF(F9&lt;=0,"No break-even",ROUNDUP(('Break-even'!$B$5+D9)/F9,0))</f>
        <v/>
      </c>
      <c r="H9" s="19">
        <f>IF(OR(F9&lt;=0,$F$5&lt;=0),"",G9-$G$5)</f>
        <v/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15"/>
  <sheetViews>
    <sheetView workbookViewId="0">
      <selection activeCell="A1" sqref="A1"/>
    </sheetView>
  </sheetViews>
  <sheetFormatPr baseColWidth="8" defaultRowHeight="15"/>
  <cols>
    <col width="12" customWidth="1" min="1" max="1"/>
    <col width="14" customWidth="1" min="2" max="2"/>
    <col width="14" customWidth="1" min="3" max="3"/>
    <col width="14" customWidth="1" min="4" max="4"/>
    <col width="16" customWidth="1" min="5" max="5"/>
  </cols>
  <sheetData>
    <row r="1">
      <c r="A1" s="1" t="inlineStr">
        <is>
          <t>Break-even graph</t>
        </is>
      </c>
    </row>
    <row r="2">
      <c r="A2" s="2" t="inlineStr">
        <is>
          <t>Revenue and total costs from zero to twice the break-even point.</t>
        </is>
      </c>
    </row>
    <row r="4">
      <c r="A4" s="17" t="inlineStr">
        <is>
          <t>Units</t>
        </is>
      </c>
      <c r="B4" s="18" t="inlineStr">
        <is>
          <t>Revenue</t>
        </is>
      </c>
      <c r="C4" s="18" t="inlineStr">
        <is>
          <t>Fixed costs</t>
        </is>
      </c>
      <c r="D4" s="18" t="inlineStr">
        <is>
          <t>Total costs</t>
        </is>
      </c>
      <c r="E4" s="18" t="inlineStr">
        <is>
          <t>Profit or loss</t>
        </is>
      </c>
    </row>
    <row r="5">
      <c r="A5" s="15">
        <f>IF('Break-even'!$B$12&lt;=0,0*100,ROUNDUP('Break-even'!$B$14*2/10,0)*0)</f>
        <v/>
      </c>
      <c r="B5" s="16">
        <f>A5*'Break-even'!$B$6</f>
        <v/>
      </c>
      <c r="C5" s="16">
        <f>'Break-even'!$B$5</f>
        <v/>
      </c>
      <c r="D5" s="16">
        <f>C5+A5*'Break-even'!$B$7</f>
        <v/>
      </c>
      <c r="E5" s="16">
        <f>B5-D5</f>
        <v/>
      </c>
    </row>
    <row r="6">
      <c r="A6" s="15">
        <f>IF('Break-even'!$B$12&lt;=0,1*100,ROUNDUP('Break-even'!$B$14*2/10,0)*1)</f>
        <v/>
      </c>
      <c r="B6" s="16">
        <f>A6*'Break-even'!$B$6</f>
        <v/>
      </c>
      <c r="C6" s="16">
        <f>'Break-even'!$B$5</f>
        <v/>
      </c>
      <c r="D6" s="16">
        <f>C6+A6*'Break-even'!$B$7</f>
        <v/>
      </c>
      <c r="E6" s="16">
        <f>B6-D6</f>
        <v/>
      </c>
    </row>
    <row r="7">
      <c r="A7" s="15">
        <f>IF('Break-even'!$B$12&lt;=0,2*100,ROUNDUP('Break-even'!$B$14*2/10,0)*2)</f>
        <v/>
      </c>
      <c r="B7" s="16">
        <f>A7*'Break-even'!$B$6</f>
        <v/>
      </c>
      <c r="C7" s="16">
        <f>'Break-even'!$B$5</f>
        <v/>
      </c>
      <c r="D7" s="16">
        <f>C7+A7*'Break-even'!$B$7</f>
        <v/>
      </c>
      <c r="E7" s="16">
        <f>B7-D7</f>
        <v/>
      </c>
    </row>
    <row r="8">
      <c r="A8" s="15">
        <f>IF('Break-even'!$B$12&lt;=0,3*100,ROUNDUP('Break-even'!$B$14*2/10,0)*3)</f>
        <v/>
      </c>
      <c r="B8" s="16">
        <f>A8*'Break-even'!$B$6</f>
        <v/>
      </c>
      <c r="C8" s="16">
        <f>'Break-even'!$B$5</f>
        <v/>
      </c>
      <c r="D8" s="16">
        <f>C8+A8*'Break-even'!$B$7</f>
        <v/>
      </c>
      <c r="E8" s="16">
        <f>B8-D8</f>
        <v/>
      </c>
    </row>
    <row r="9">
      <c r="A9" s="15">
        <f>IF('Break-even'!$B$12&lt;=0,4*100,ROUNDUP('Break-even'!$B$14*2/10,0)*4)</f>
        <v/>
      </c>
      <c r="B9" s="16">
        <f>A9*'Break-even'!$B$6</f>
        <v/>
      </c>
      <c r="C9" s="16">
        <f>'Break-even'!$B$5</f>
        <v/>
      </c>
      <c r="D9" s="16">
        <f>C9+A9*'Break-even'!$B$7</f>
        <v/>
      </c>
      <c r="E9" s="16">
        <f>B9-D9</f>
        <v/>
      </c>
    </row>
    <row r="10">
      <c r="A10" s="15">
        <f>IF('Break-even'!$B$12&lt;=0,5*100,ROUNDUP('Break-even'!$B$14*2/10,0)*5)</f>
        <v/>
      </c>
      <c r="B10" s="16">
        <f>A10*'Break-even'!$B$6</f>
        <v/>
      </c>
      <c r="C10" s="16">
        <f>'Break-even'!$B$5</f>
        <v/>
      </c>
      <c r="D10" s="16">
        <f>C10+A10*'Break-even'!$B$7</f>
        <v/>
      </c>
      <c r="E10" s="16">
        <f>B10-D10</f>
        <v/>
      </c>
    </row>
    <row r="11">
      <c r="A11" s="15">
        <f>IF('Break-even'!$B$12&lt;=0,6*100,ROUNDUP('Break-even'!$B$14*2/10,0)*6)</f>
        <v/>
      </c>
      <c r="B11" s="16">
        <f>A11*'Break-even'!$B$6</f>
        <v/>
      </c>
      <c r="C11" s="16">
        <f>'Break-even'!$B$5</f>
        <v/>
      </c>
      <c r="D11" s="16">
        <f>C11+A11*'Break-even'!$B$7</f>
        <v/>
      </c>
      <c r="E11" s="16">
        <f>B11-D11</f>
        <v/>
      </c>
    </row>
    <row r="12">
      <c r="A12" s="15">
        <f>IF('Break-even'!$B$12&lt;=0,7*100,ROUNDUP('Break-even'!$B$14*2/10,0)*7)</f>
        <v/>
      </c>
      <c r="B12" s="16">
        <f>A12*'Break-even'!$B$6</f>
        <v/>
      </c>
      <c r="C12" s="16">
        <f>'Break-even'!$B$5</f>
        <v/>
      </c>
      <c r="D12" s="16">
        <f>C12+A12*'Break-even'!$B$7</f>
        <v/>
      </c>
      <c r="E12" s="16">
        <f>B12-D12</f>
        <v/>
      </c>
    </row>
    <row r="13">
      <c r="A13" s="15">
        <f>IF('Break-even'!$B$12&lt;=0,8*100,ROUNDUP('Break-even'!$B$14*2/10,0)*8)</f>
        <v/>
      </c>
      <c r="B13" s="16">
        <f>A13*'Break-even'!$B$6</f>
        <v/>
      </c>
      <c r="C13" s="16">
        <f>'Break-even'!$B$5</f>
        <v/>
      </c>
      <c r="D13" s="16">
        <f>C13+A13*'Break-even'!$B$7</f>
        <v/>
      </c>
      <c r="E13" s="16">
        <f>B13-D13</f>
        <v/>
      </c>
    </row>
    <row r="14">
      <c r="A14" s="15">
        <f>IF('Break-even'!$B$12&lt;=0,9*100,ROUNDUP('Break-even'!$B$14*2/10,0)*9)</f>
        <v/>
      </c>
      <c r="B14" s="16">
        <f>A14*'Break-even'!$B$6</f>
        <v/>
      </c>
      <c r="C14" s="16">
        <f>'Break-even'!$B$5</f>
        <v/>
      </c>
      <c r="D14" s="16">
        <f>C14+A14*'Break-even'!$B$7</f>
        <v/>
      </c>
      <c r="E14" s="16">
        <f>B14-D14</f>
        <v/>
      </c>
    </row>
    <row r="15">
      <c r="A15" s="15">
        <f>IF('Break-even'!$B$12&lt;=0,10*100,ROUNDUP('Break-even'!$B$14*2/10,0)*10)</f>
        <v/>
      </c>
      <c r="B15" s="16">
        <f>A15*'Break-even'!$B$6</f>
        <v/>
      </c>
      <c r="C15" s="16">
        <f>'Break-even'!$B$5</f>
        <v/>
      </c>
      <c r="D15" s="16">
        <f>C15+A15*'Break-even'!$B$7</f>
        <v/>
      </c>
      <c r="E15" s="16">
        <f>B15-D15</f>
        <v/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21"/>
  <sheetViews>
    <sheetView workbookViewId="0">
      <selection activeCell="A1" sqref="A1"/>
    </sheetView>
  </sheetViews>
  <sheetFormatPr baseColWidth="8" defaultRowHeight="15"/>
  <cols>
    <col width="46" customWidth="1" min="1" max="1"/>
    <col width="16" customWidth="1" min="2" max="2"/>
  </cols>
  <sheetData>
    <row r="1">
      <c r="A1" s="1" t="inlineStr">
        <is>
          <t>Break-even for a dropshipping store</t>
        </is>
      </c>
    </row>
    <row r="2">
      <c r="A2" s="2" t="inlineStr">
        <is>
          <t>Per order, then per month. Blue cells are inputs.</t>
        </is>
      </c>
    </row>
    <row r="4">
      <c r="A4" s="3" t="inlineStr">
        <is>
          <t>One order</t>
        </is>
      </c>
    </row>
    <row r="5">
      <c r="A5" s="6" t="inlineStr">
        <is>
          <t>Selling price</t>
        </is>
      </c>
      <c r="B5" s="8" t="n">
        <v>40</v>
      </c>
    </row>
    <row r="6">
      <c r="A6" s="6" t="inlineStr">
        <is>
          <t>Product cost from the supplier</t>
        </is>
      </c>
      <c r="B6" s="8" t="n">
        <v>12</v>
      </c>
    </row>
    <row r="7">
      <c r="A7" s="6" t="inlineStr">
        <is>
          <t>Shipping cost</t>
        </is>
      </c>
      <c r="B7" s="8" t="n">
        <v>5</v>
      </c>
    </row>
    <row r="8">
      <c r="A8" s="6" t="inlineStr">
        <is>
          <t>Payment fees, % of the price</t>
        </is>
      </c>
      <c r="B8" s="20" t="n">
        <v>0.03</v>
      </c>
    </row>
    <row r="9">
      <c r="A9" s="6" t="inlineStr">
        <is>
          <t>Other costs per order (packaging, apps)</t>
        </is>
      </c>
      <c r="B9" s="8" t="n">
        <v>0.8</v>
      </c>
    </row>
    <row r="10">
      <c r="A10" s="12" t="inlineStr">
        <is>
          <t>Contribution before ads</t>
        </is>
      </c>
      <c r="B10" s="21">
        <f>B5-B6-B7-B5*B8-B9</f>
        <v/>
      </c>
    </row>
    <row r="11">
      <c r="A11" s="12" t="inlineStr">
        <is>
          <t>Break-even ROAS (revenue / ad spend)</t>
        </is>
      </c>
      <c r="B11" s="22">
        <f>IF(B10&lt;=0,"No break-even",B5/B10)</f>
        <v/>
      </c>
    </row>
    <row r="12">
      <c r="A12" s="6" t="inlineStr">
        <is>
          <t>Break-even cost per order from ads</t>
        </is>
      </c>
      <c r="B12" s="10">
        <f>B10</f>
        <v/>
      </c>
    </row>
    <row r="14">
      <c r="A14" s="3" t="inlineStr">
        <is>
          <t>One month</t>
        </is>
      </c>
    </row>
    <row r="15">
      <c r="A15" s="6" t="inlineStr">
        <is>
          <t>Ad cost per order</t>
        </is>
      </c>
      <c r="B15" s="8" t="n">
        <v>14</v>
      </c>
    </row>
    <row r="16">
      <c r="A16" s="6" t="inlineStr">
        <is>
          <t>Fixed monthly costs (store plan, apps, tools)</t>
        </is>
      </c>
      <c r="B16" s="7" t="n">
        <v>1400</v>
      </c>
    </row>
    <row r="17">
      <c r="A17" s="6" t="inlineStr">
        <is>
          <t>Contribution after ads, per order</t>
        </is>
      </c>
      <c r="B17" s="10">
        <f>B10-B15</f>
        <v/>
      </c>
    </row>
    <row r="18">
      <c r="A18" s="12" t="inlineStr">
        <is>
          <t>Orders a month to break even (rounded up)</t>
        </is>
      </c>
      <c r="B18" s="13">
        <f>IF(B17&lt;=0,"No break-even",ROUNDUP(B16/B17,0))</f>
        <v/>
      </c>
    </row>
    <row r="19">
      <c r="A19" s="6" t="inlineStr">
        <is>
          <t>Revenue a month at break-even</t>
        </is>
      </c>
      <c r="B19" s="16">
        <f>IF(B17&lt;=0,"",B18*B5)</f>
        <v/>
      </c>
    </row>
    <row r="21">
      <c r="A21" s="6" t="inlineStr">
        <is>
          <t>If the ad cost per order is above the contribution before ads, each order loses money and more orders make it worse.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2026-09-16T14:06:00Z</dcterms:created>
  <dcterms:modified xsi:type="dcterms:W3CDTF">2026-09-16T14:06:00Z</dcterms:modified>
</cp:coreProperties>
</file>